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6091C2A-41C7-45E5-9D35-49477C7BAA90}" xr6:coauthVersionLast="47" xr6:coauthVersionMax="47" xr10:uidLastSave="{00000000-0000-0000-0000-000000000000}"/>
  <bookViews>
    <workbookView xWindow="-108" yWindow="-108" windowWidth="23256" windowHeight="14856" tabRatio="432" activeTab="2" xr2:uid="{95A9083D-CFD5-4951-AEAA-C5A98BCBCFA1}"/>
  </bookViews>
  <sheets>
    <sheet name="記入例" sheetId="9" r:id="rId1"/>
    <sheet name="ちょこ学・ちょこ学Plus申込書" sheetId="13" state="hidden" r:id="rId2"/>
    <sheet name="eラーニング申込書" sheetId="15" r:id="rId3"/>
    <sheet name="申込名簿" sheetId="16" r:id="rId4"/>
    <sheet name="申込名簿00" sheetId="10" state="hidden" r:id="rId5"/>
    <sheet name="Sheet1" sheetId="12" state="hidden" r:id="rId6"/>
    <sheet name="Sheet2" sheetId="2" state="hidden" r:id="rId7"/>
  </sheets>
  <definedNames>
    <definedName name="_xlnm.Print_Area" localSheetId="2">eラーニング申込書!$A$3:$E$57</definedName>
    <definedName name="_xlnm.Print_Area" localSheetId="1">ちょこ学・ちょこ学Plus申込書!$A$3:$E$56</definedName>
    <definedName name="_xlnm.Print_Area" localSheetId="0">記入例!$A$1:$J$48</definedName>
    <definedName name="プラン">Sheet2!$A$2:$A$4</definedName>
    <definedName name="開始月">Sheet2!$C$2:$C$6</definedName>
    <definedName name="商品">Sheet2!$E$2:$E$5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5" l="1"/>
  <c r="D32" i="15"/>
  <c r="D33" i="15"/>
  <c r="C3" i="2" l="1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4" i="16"/>
  <c r="C36" i="15" l="1"/>
  <c r="E36" i="15" s="1"/>
  <c r="C4" i="2"/>
  <c r="C5" i="2" s="1"/>
  <c r="A4" i="10"/>
  <c r="E4" i="15"/>
  <c r="E4" i="13"/>
  <c r="G25" i="13"/>
  <c r="D36" i="13"/>
  <c r="E36" i="13" s="1"/>
  <c r="D35" i="13"/>
  <c r="E35" i="13" s="1"/>
  <c r="D34" i="13"/>
  <c r="E34" i="13" s="1"/>
  <c r="E9" i="13"/>
</calcChain>
</file>

<file path=xl/sharedStrings.xml><?xml version="1.0" encoding="utf-8"?>
<sst xmlns="http://schemas.openxmlformats.org/spreadsheetml/2006/main" count="156" uniqueCount="124">
  <si>
    <t>パナソニックエレクトリックワークス創研株式会社　御中</t>
    <rPh sb="17" eb="19">
      <t>ソウケン</t>
    </rPh>
    <rPh sb="19" eb="23">
      <t>カブシキガイシャ</t>
    </rPh>
    <rPh sb="24" eb="26">
      <t>オンチュウ</t>
    </rPh>
    <phoneticPr fontId="2"/>
  </si>
  <si>
    <t>＜会社情報＞</t>
    <rPh sb="1" eb="3">
      <t>カイシャ</t>
    </rPh>
    <rPh sb="3" eb="5">
      <t>ジョウホウ</t>
    </rPh>
    <phoneticPr fontId="2"/>
  </si>
  <si>
    <t>会社名</t>
    <rPh sb="0" eb="3">
      <t>カイシャメイ</t>
    </rPh>
    <phoneticPr fontId="2"/>
  </si>
  <si>
    <t>電話番号</t>
    <rPh sb="0" eb="2">
      <t>デンワ</t>
    </rPh>
    <rPh sb="2" eb="4">
      <t>バンゴウ</t>
    </rPh>
    <phoneticPr fontId="2"/>
  </si>
  <si>
    <t>＜担当者情報＞</t>
    <rPh sb="1" eb="4">
      <t>タントウシャ</t>
    </rPh>
    <rPh sb="4" eb="6">
      <t>ジョウホウ</t>
    </rPh>
    <phoneticPr fontId="2"/>
  </si>
  <si>
    <t>担当者部署</t>
    <rPh sb="0" eb="3">
      <t>タントウシャ</t>
    </rPh>
    <rPh sb="3" eb="5">
      <t>ブショ</t>
    </rPh>
    <phoneticPr fontId="2"/>
  </si>
  <si>
    <t>担当者名</t>
    <rPh sb="0" eb="3">
      <t>タントウシャ</t>
    </rPh>
    <rPh sb="3" eb="4">
      <t>メイ</t>
    </rPh>
    <phoneticPr fontId="2"/>
  </si>
  <si>
    <t>担当者eメール</t>
    <rPh sb="0" eb="3">
      <t>タントウシャ</t>
    </rPh>
    <phoneticPr fontId="2"/>
  </si>
  <si>
    <t>利用開始月</t>
    <rPh sb="0" eb="2">
      <t>リヨウ</t>
    </rPh>
    <rPh sb="2" eb="4">
      <t>カイシ</t>
    </rPh>
    <rPh sb="4" eb="5">
      <t>ヅキ</t>
    </rPh>
    <phoneticPr fontId="5"/>
  </si>
  <si>
    <t>＜費用＞</t>
    <rPh sb="1" eb="3">
      <t>ヒヨウ</t>
    </rPh>
    <phoneticPr fontId="2"/>
  </si>
  <si>
    <t>初期費用</t>
    <rPh sb="0" eb="2">
      <t>ショキ</t>
    </rPh>
    <rPh sb="2" eb="4">
      <t>ヒヨウ</t>
    </rPh>
    <phoneticPr fontId="2"/>
  </si>
  <si>
    <t>月額</t>
    <rPh sb="0" eb="2">
      <t>ゲツガク</t>
    </rPh>
    <phoneticPr fontId="2"/>
  </si>
  <si>
    <t>月額利用料</t>
    <rPh sb="0" eb="2">
      <t>ゲツガク</t>
    </rPh>
    <rPh sb="2" eb="5">
      <t>リヨウリョウ</t>
    </rPh>
    <phoneticPr fontId="2"/>
  </si>
  <si>
    <t/>
  </si>
  <si>
    <t>フリガナ</t>
    <phoneticPr fontId="2"/>
  </si>
  <si>
    <t>会社代表者名</t>
    <rPh sb="0" eb="2">
      <t>カイシャ</t>
    </rPh>
    <rPh sb="2" eb="5">
      <t>ダイヒョウシャ</t>
    </rPh>
    <rPh sb="5" eb="6">
      <t>メイ</t>
    </rPh>
    <phoneticPr fontId="2"/>
  </si>
  <si>
    <t>郵便番号</t>
    <rPh sb="0" eb="4">
      <t>ユウビンバンゴウ</t>
    </rPh>
    <phoneticPr fontId="2"/>
  </si>
  <si>
    <t>会社IDプラン</t>
    <rPh sb="0" eb="2">
      <t>カイシャ</t>
    </rPh>
    <phoneticPr fontId="2"/>
  </si>
  <si>
    <t>個人IDプラン</t>
    <rPh sb="0" eb="2">
      <t>コジン</t>
    </rPh>
    <phoneticPr fontId="2"/>
  </si>
  <si>
    <t>◇プラン選択</t>
    <rPh sb="4" eb="6">
      <t>センタク</t>
    </rPh>
    <phoneticPr fontId="2"/>
  </si>
  <si>
    <t>プラン概要</t>
    <rPh sb="3" eb="5">
      <t>ガイヨウ</t>
    </rPh>
    <phoneticPr fontId="2"/>
  </si>
  <si>
    <t>プラン選択</t>
    <rPh sb="3" eb="5">
      <t>センタク</t>
    </rPh>
    <phoneticPr fontId="2"/>
  </si>
  <si>
    <t>申込ID数</t>
    <rPh sb="0" eb="2">
      <t>モウシコミ</t>
    </rPh>
    <rPh sb="4" eb="5">
      <t>ス</t>
    </rPh>
    <phoneticPr fontId="2"/>
  </si>
  <si>
    <t>開始予定月を選択してください</t>
    <rPh sb="0" eb="2">
      <t>カイシ</t>
    </rPh>
    <rPh sb="2" eb="4">
      <t>ヨテイ</t>
    </rPh>
    <rPh sb="4" eb="5">
      <t>ヅキ</t>
    </rPh>
    <rPh sb="6" eb="8">
      <t>センタク</t>
    </rPh>
    <phoneticPr fontId="2"/>
  </si>
  <si>
    <t>本申込書ご記入後、印刷（又はPDF化）の上、弊社営業担当者へお申込ください</t>
    <rPh sb="0" eb="1">
      <t>ホン</t>
    </rPh>
    <rPh sb="1" eb="3">
      <t>モウシコミ</t>
    </rPh>
    <rPh sb="3" eb="4">
      <t>ショ</t>
    </rPh>
    <rPh sb="5" eb="7">
      <t>キニュウ</t>
    </rPh>
    <rPh sb="7" eb="8">
      <t>ゴ</t>
    </rPh>
    <rPh sb="9" eb="11">
      <t>インサツ</t>
    </rPh>
    <rPh sb="12" eb="13">
      <t>マタ</t>
    </rPh>
    <rPh sb="17" eb="18">
      <t>カ</t>
    </rPh>
    <rPh sb="20" eb="21">
      <t>ウエ</t>
    </rPh>
    <rPh sb="22" eb="24">
      <t>ヘイシャ</t>
    </rPh>
    <rPh sb="24" eb="26">
      <t>エイギョウ</t>
    </rPh>
    <rPh sb="26" eb="29">
      <t>タントウシャ</t>
    </rPh>
    <rPh sb="31" eb="33">
      <t>モウシコミ</t>
    </rPh>
    <phoneticPr fontId="2"/>
  </si>
  <si>
    <t>＜特記事項＞</t>
    <rPh sb="1" eb="3">
      <t>トッキ</t>
    </rPh>
    <rPh sb="3" eb="5">
      <t>ジコウ</t>
    </rPh>
    <phoneticPr fontId="2"/>
  </si>
  <si>
    <t>・毎月20日までのお申込受付で、翌月第1営業日に受講案内メール送付を基本といたします。</t>
    <rPh sb="1" eb="3">
      <t>マイツキ</t>
    </rPh>
    <rPh sb="5" eb="6">
      <t>ニチ</t>
    </rPh>
    <rPh sb="10" eb="12">
      <t>モウシコミ</t>
    </rPh>
    <rPh sb="12" eb="14">
      <t>ウケツケ</t>
    </rPh>
    <rPh sb="16" eb="18">
      <t>ヨクゲツ</t>
    </rPh>
    <rPh sb="18" eb="19">
      <t>ダイ</t>
    </rPh>
    <rPh sb="20" eb="23">
      <t>エイギョウビ</t>
    </rPh>
    <rPh sb="24" eb="26">
      <t>ジュコウ</t>
    </rPh>
    <rPh sb="26" eb="28">
      <t>アンナイ</t>
    </rPh>
    <rPh sb="31" eb="33">
      <t>ソウフ</t>
    </rPh>
    <rPh sb="34" eb="36">
      <t>キホン</t>
    </rPh>
    <phoneticPr fontId="2"/>
  </si>
  <si>
    <t>■お申込時</t>
    <rPh sb="2" eb="4">
      <t>モウシコミ</t>
    </rPh>
    <rPh sb="4" eb="5">
      <t>ジ</t>
    </rPh>
    <phoneticPr fontId="2"/>
  </si>
  <si>
    <t>　ご提供を受けた個人情報につきましては、ちょこ学アーカイブ運営に関する業務にのみ使用いたします。</t>
    <rPh sb="2" eb="4">
      <t>テイキョウ</t>
    </rPh>
    <rPh sb="5" eb="6">
      <t>ウ</t>
    </rPh>
    <rPh sb="8" eb="10">
      <t>コジン</t>
    </rPh>
    <rPh sb="10" eb="12">
      <t>ジョウホウ</t>
    </rPh>
    <rPh sb="23" eb="24">
      <t>ガク</t>
    </rPh>
    <rPh sb="29" eb="31">
      <t>ウンエイ</t>
    </rPh>
    <rPh sb="32" eb="33">
      <t>カン</t>
    </rPh>
    <rPh sb="35" eb="37">
      <t>ギョウム</t>
    </rPh>
    <rPh sb="40" eb="42">
      <t>シヨウ</t>
    </rPh>
    <phoneticPr fontId="2"/>
  </si>
  <si>
    <t>https://panasonic.co.jp/ew/pewbct/privacy/</t>
    <phoneticPr fontId="2"/>
  </si>
  <si>
    <t>・個人IDプランの場合、本申込書とは別に受講者様情報（氏名、eメールアドレス）のご提供をお願いいたします。</t>
    <rPh sb="1" eb="3">
      <t>コジン</t>
    </rPh>
    <rPh sb="9" eb="11">
      <t>バアイ</t>
    </rPh>
    <rPh sb="12" eb="13">
      <t>ホン</t>
    </rPh>
    <rPh sb="13" eb="15">
      <t>モウシコミ</t>
    </rPh>
    <rPh sb="15" eb="16">
      <t>ショ</t>
    </rPh>
    <rPh sb="18" eb="19">
      <t>ベツ</t>
    </rPh>
    <rPh sb="20" eb="23">
      <t>ジュコウシャ</t>
    </rPh>
    <rPh sb="23" eb="24">
      <t>サマ</t>
    </rPh>
    <rPh sb="24" eb="26">
      <t>ジョウホウ</t>
    </rPh>
    <rPh sb="27" eb="29">
      <t>シメイ</t>
    </rPh>
    <rPh sb="41" eb="43">
      <t>テイキョウ</t>
    </rPh>
    <rPh sb="45" eb="46">
      <t>ネガ</t>
    </rPh>
    <phoneticPr fontId="2"/>
  </si>
  <si>
    <t>■契約期間</t>
    <rPh sb="1" eb="3">
      <t>ケイヤク</t>
    </rPh>
    <rPh sb="3" eb="5">
      <t>キカン</t>
    </rPh>
    <phoneticPr fontId="2"/>
  </si>
  <si>
    <t>■利用開始日</t>
    <rPh sb="1" eb="3">
      <t>リヨウ</t>
    </rPh>
    <rPh sb="3" eb="6">
      <t>カイシビ</t>
    </rPh>
    <phoneticPr fontId="2"/>
  </si>
  <si>
    <t>■禁止事項</t>
    <rPh sb="1" eb="3">
      <t>キンシ</t>
    </rPh>
    <rPh sb="3" eb="5">
      <t>ジコウ</t>
    </rPh>
    <phoneticPr fontId="2"/>
  </si>
  <si>
    <t>・IDやパスワードの第三者への無断提供・転送を禁止いたします。</t>
    <rPh sb="10" eb="13">
      <t>ダイサンシャ</t>
    </rPh>
    <rPh sb="15" eb="17">
      <t>ムダン</t>
    </rPh>
    <rPh sb="17" eb="19">
      <t>テイキョウ</t>
    </rPh>
    <rPh sb="20" eb="22">
      <t>テンソウ</t>
    </rPh>
    <rPh sb="23" eb="25">
      <t>キンシ</t>
    </rPh>
    <phoneticPr fontId="2"/>
  </si>
  <si>
    <t>・開始日の個別対応をご希望の場合は、弊社営業担当までご相談ください。</t>
    <rPh sb="1" eb="4">
      <t>カイシビ</t>
    </rPh>
    <rPh sb="5" eb="7">
      <t>コベツ</t>
    </rPh>
    <rPh sb="7" eb="9">
      <t>タイオウ</t>
    </rPh>
    <rPh sb="11" eb="13">
      <t>キボウ</t>
    </rPh>
    <rPh sb="14" eb="16">
      <t>バアイ</t>
    </rPh>
    <rPh sb="18" eb="20">
      <t>ヘイシャ</t>
    </rPh>
    <rPh sb="20" eb="22">
      <t>エイギョウ</t>
    </rPh>
    <rPh sb="22" eb="24">
      <t>タントウ</t>
    </rPh>
    <rPh sb="27" eb="29">
      <t>ソウダン</t>
    </rPh>
    <phoneticPr fontId="2"/>
  </si>
  <si>
    <t>　当社の個人情報対応につきましては、当社ホームページにてご確認ください。</t>
    <rPh sb="1" eb="3">
      <t>トウシャ</t>
    </rPh>
    <rPh sb="4" eb="6">
      <t>コジン</t>
    </rPh>
    <rPh sb="6" eb="8">
      <t>ジョウホウ</t>
    </rPh>
    <rPh sb="8" eb="10">
      <t>タイオウ</t>
    </rPh>
    <rPh sb="18" eb="20">
      <t>トウシャ</t>
    </rPh>
    <rPh sb="29" eb="31">
      <t>カクニン</t>
    </rPh>
    <phoneticPr fontId="2"/>
  </si>
  <si>
    <t>■利用料</t>
    <rPh sb="1" eb="4">
      <t>リヨウリョウ</t>
    </rPh>
    <phoneticPr fontId="2"/>
  </si>
  <si>
    <t>・利用料につきましては、利用月に請求いたします</t>
    <rPh sb="1" eb="4">
      <t>リヨウリョウ</t>
    </rPh>
    <rPh sb="12" eb="14">
      <t>リヨウ</t>
    </rPh>
    <rPh sb="14" eb="15">
      <t>ヅキ</t>
    </rPh>
    <rPh sb="16" eb="18">
      <t>セイキュウ</t>
    </rPh>
    <phoneticPr fontId="2"/>
  </si>
  <si>
    <t>・サービス開始から13ヵ月目以降は、前月10日までにお申し出がない場合は、自動継続扱いとなります。</t>
    <rPh sb="5" eb="7">
      <t>カイシ</t>
    </rPh>
    <rPh sb="12" eb="13">
      <t>ゲツ</t>
    </rPh>
    <rPh sb="13" eb="14">
      <t>メ</t>
    </rPh>
    <rPh sb="14" eb="16">
      <t>イコウ</t>
    </rPh>
    <rPh sb="18" eb="20">
      <t>ゼンゲツ</t>
    </rPh>
    <rPh sb="22" eb="23">
      <t>ニチ</t>
    </rPh>
    <rPh sb="27" eb="28">
      <t>モウ</t>
    </rPh>
    <rPh sb="29" eb="30">
      <t>デ</t>
    </rPh>
    <rPh sb="33" eb="35">
      <t>バアイ</t>
    </rPh>
    <rPh sb="37" eb="39">
      <t>ジドウ</t>
    </rPh>
    <rPh sb="39" eb="41">
      <t>ケイゾク</t>
    </rPh>
    <rPh sb="41" eb="42">
      <t>アツカ</t>
    </rPh>
    <phoneticPr fontId="2"/>
  </si>
  <si>
    <t>本サービスへのお申込は、利用規約内容へのご同意が必要となっております</t>
    <rPh sb="0" eb="1">
      <t>ホン</t>
    </rPh>
    <rPh sb="8" eb="10">
      <t>モウシコミ</t>
    </rPh>
    <rPh sb="12" eb="14">
      <t>リヨウ</t>
    </rPh>
    <rPh sb="14" eb="16">
      <t>キヤク</t>
    </rPh>
    <rPh sb="16" eb="18">
      <t>ナイヨウ</t>
    </rPh>
    <rPh sb="21" eb="23">
      <t>ドウイ</t>
    </rPh>
    <rPh sb="24" eb="26">
      <t>ヒツヨウ</t>
    </rPh>
    <phoneticPr fontId="2"/>
  </si>
  <si>
    <t>№</t>
    <phoneticPr fontId="2"/>
  </si>
  <si>
    <t>利用規約内容の確認はこちらから</t>
  </si>
  <si>
    <t>同意日付：</t>
    <rPh sb="0" eb="2">
      <t>ドウイ</t>
    </rPh>
    <rPh sb="2" eb="4">
      <t>ヒヅケ</t>
    </rPh>
    <phoneticPr fontId="2"/>
  </si>
  <si>
    <t>・本サービスの最低契約期間は12ヵ月です。</t>
    <rPh sb="1" eb="2">
      <t>ホン</t>
    </rPh>
    <rPh sb="7" eb="9">
      <t>サイテイ</t>
    </rPh>
    <rPh sb="9" eb="11">
      <t>ケイヤク</t>
    </rPh>
    <rPh sb="11" eb="13">
      <t>キカン</t>
    </rPh>
    <rPh sb="17" eb="18">
      <t>ゲツ</t>
    </rPh>
    <phoneticPr fontId="2"/>
  </si>
  <si>
    <t>・最低契約数を下回らない範囲でのID数の増減対応はいたしますので、弊社営業担当までご連絡ください。</t>
    <rPh sb="1" eb="3">
      <t>サイテイ</t>
    </rPh>
    <rPh sb="3" eb="5">
      <t>ケイヤク</t>
    </rPh>
    <rPh sb="5" eb="6">
      <t>スウ</t>
    </rPh>
    <rPh sb="7" eb="9">
      <t>シタマワ</t>
    </rPh>
    <rPh sb="12" eb="14">
      <t>ハンイ</t>
    </rPh>
    <rPh sb="18" eb="19">
      <t>スウ</t>
    </rPh>
    <rPh sb="20" eb="22">
      <t>ゾウゲン</t>
    </rPh>
    <rPh sb="22" eb="24">
      <t>タイオウ</t>
    </rPh>
    <rPh sb="33" eb="35">
      <t>ヘイシャ</t>
    </rPh>
    <rPh sb="35" eb="37">
      <t>エイギョウ</t>
    </rPh>
    <rPh sb="37" eb="39">
      <t>タントウ</t>
    </rPh>
    <rPh sb="42" eb="44">
      <t>レンラク</t>
    </rPh>
    <phoneticPr fontId="2"/>
  </si>
  <si>
    <r>
      <t xml:space="preserve">会社住所
</t>
    </r>
    <r>
      <rPr>
        <sz val="6"/>
        <color theme="1"/>
        <rFont val="Meiryo UI"/>
        <family val="3"/>
        <charset val="128"/>
      </rPr>
      <t>（建物名・フロア・室番号など）</t>
    </r>
    <rPh sb="0" eb="2">
      <t>カイシャ</t>
    </rPh>
    <rPh sb="2" eb="4">
      <t>ジュウショ</t>
    </rPh>
    <rPh sb="6" eb="8">
      <t>タテモノ</t>
    </rPh>
    <rPh sb="8" eb="9">
      <t>メイ</t>
    </rPh>
    <rPh sb="14" eb="15">
      <t>シツ</t>
    </rPh>
    <rPh sb="15" eb="17">
      <t>バンゴウ</t>
    </rPh>
    <phoneticPr fontId="2"/>
  </si>
  <si>
    <t>個別IDプラン</t>
    <rPh sb="0" eb="2">
      <t>コベツ</t>
    </rPh>
    <phoneticPr fontId="2"/>
  </si>
  <si>
    <t>・ちょこ学サービス内の動画の複製・第三者への提供・共有を禁止いたします。</t>
    <rPh sb="4" eb="5">
      <t>ガク</t>
    </rPh>
    <rPh sb="9" eb="10">
      <t>ナイ</t>
    </rPh>
    <rPh sb="11" eb="13">
      <t>ドウガ</t>
    </rPh>
    <rPh sb="14" eb="16">
      <t>フクセイ</t>
    </rPh>
    <rPh sb="17" eb="20">
      <t>ダイサンシャ</t>
    </rPh>
    <rPh sb="22" eb="24">
      <t>テイキョウ</t>
    </rPh>
    <rPh sb="25" eb="27">
      <t>キョウユウ</t>
    </rPh>
    <rPh sb="28" eb="30">
      <t>キンシ</t>
    </rPh>
    <phoneticPr fontId="2"/>
  </si>
  <si>
    <t>＜ちょこ学　申込内容＞</t>
    <rPh sb="4" eb="5">
      <t>ガク</t>
    </rPh>
    <rPh sb="6" eb="8">
      <t>モウシコミ</t>
    </rPh>
    <rPh sb="8" eb="10">
      <t>ナイヨウ</t>
    </rPh>
    <phoneticPr fontId="2"/>
  </si>
  <si>
    <t>共通IDプラン</t>
    <rPh sb="0" eb="2">
      <t>キョウツウ</t>
    </rPh>
    <phoneticPr fontId="2"/>
  </si>
  <si>
    <t>処理種別</t>
  </si>
  <si>
    <t>ユーザ名</t>
  </si>
  <si>
    <t>ユーザNo.</t>
  </si>
  <si>
    <t>メールアドレス</t>
  </si>
  <si>
    <t>ログインID</t>
  </si>
  <si>
    <t>パスワード</t>
  </si>
  <si>
    <t>部署</t>
  </si>
  <si>
    <t>役職</t>
  </si>
  <si>
    <t>性別</t>
  </si>
  <si>
    <t>生年月日</t>
  </si>
  <si>
    <t>全体権限</t>
  </si>
  <si>
    <t>ライセンス</t>
  </si>
  <si>
    <t>組織</t>
  </si>
  <si>
    <t>組織管理者</t>
  </si>
  <si>
    <t>グループ</t>
  </si>
  <si>
    <t>グループ管理者</t>
  </si>
  <si>
    <t>プロフィール</t>
  </si>
  <si>
    <t>パスワード認証を有効にする</t>
  </si>
  <si>
    <t>・1ID：250円/月～（税抜）／最低申込ID数：10ID～
・1人1IDでご視聴いただきます。
・IDの新規・追加登録には、ID登録料として100円/1IDを頂戴いたします。</t>
    <rPh sb="8" eb="9">
      <t>エン</t>
    </rPh>
    <rPh sb="10" eb="11">
      <t>ツキ</t>
    </rPh>
    <rPh sb="13" eb="15">
      <t>ゼイヌキ</t>
    </rPh>
    <rPh sb="17" eb="19">
      <t>サイテイ</t>
    </rPh>
    <rPh sb="19" eb="21">
      <t>モウシコミ</t>
    </rPh>
    <rPh sb="23" eb="24">
      <t>ス</t>
    </rPh>
    <rPh sb="53" eb="55">
      <t>シンキ</t>
    </rPh>
    <rPh sb="56" eb="58">
      <t>ツイカ</t>
    </rPh>
    <rPh sb="58" eb="60">
      <t>トウロク</t>
    </rPh>
    <rPh sb="65" eb="67">
      <t>トウロク</t>
    </rPh>
    <rPh sb="67" eb="68">
      <t>リョウ</t>
    </rPh>
    <rPh sb="74" eb="75">
      <t>エン</t>
    </rPh>
    <rPh sb="80" eb="82">
      <t>チョウダイ</t>
    </rPh>
    <phoneticPr fontId="2"/>
  </si>
  <si>
    <t>・1ID：12,500円/月～（税抜）
・初期登録費用：1,000円を開始月に月額利用料とともに頂戴いたします。
・社内組織でIDを共有してご視聴いただきます。（1IDで50名様まで有効）
・50名以上視聴される場合には、視聴人数に応じたID数をお申込ください。</t>
    <rPh sb="16" eb="18">
      <t>ゼイヌキ</t>
    </rPh>
    <rPh sb="21" eb="23">
      <t>ショキ</t>
    </rPh>
    <rPh sb="23" eb="25">
      <t>トウロク</t>
    </rPh>
    <rPh sb="25" eb="27">
      <t>ヒヨウ</t>
    </rPh>
    <rPh sb="33" eb="34">
      <t>エン</t>
    </rPh>
    <rPh sb="35" eb="37">
      <t>カイシ</t>
    </rPh>
    <rPh sb="37" eb="38">
      <t>ヅキ</t>
    </rPh>
    <rPh sb="39" eb="41">
      <t>ゲツガク</t>
    </rPh>
    <rPh sb="41" eb="44">
      <t>リヨウリョウ</t>
    </rPh>
    <rPh sb="48" eb="50">
      <t>チョウダイ</t>
    </rPh>
    <rPh sb="58" eb="60">
      <t>シャナイ</t>
    </rPh>
    <rPh sb="60" eb="62">
      <t>ソシキ</t>
    </rPh>
    <rPh sb="66" eb="68">
      <t>キョウユウ</t>
    </rPh>
    <rPh sb="71" eb="73">
      <t>シチョウ</t>
    </rPh>
    <rPh sb="87" eb="88">
      <t>メイ</t>
    </rPh>
    <rPh sb="88" eb="89">
      <t>サマ</t>
    </rPh>
    <rPh sb="91" eb="93">
      <t>ユウコウ</t>
    </rPh>
    <rPh sb="98" eb="101">
      <t>メイイジョウ</t>
    </rPh>
    <rPh sb="101" eb="103">
      <t>シチョウ</t>
    </rPh>
    <rPh sb="106" eb="108">
      <t>バアイ</t>
    </rPh>
    <rPh sb="111" eb="113">
      <t>シチョウ</t>
    </rPh>
    <rPh sb="113" eb="115">
      <t>ニンズウ</t>
    </rPh>
    <rPh sb="116" eb="117">
      <t>オウ</t>
    </rPh>
    <rPh sb="121" eb="122">
      <t>スウ</t>
    </rPh>
    <rPh sb="124" eb="126">
      <t>モウシコミ</t>
    </rPh>
    <phoneticPr fontId="2"/>
  </si>
  <si>
    <t>・1ID：5,000円/月～（税抜）
・初期登録費用：1,000円を開始月に月額利用料とともに頂戴いたします。
・社内組織でIDを共有してご視聴いただきます。（1IDで50名様まで有効）
・50名以上視聴される場合には、視聴人数に応じたID数をお申込ください。</t>
    <rPh sb="15" eb="17">
      <t>ゼイヌキ</t>
    </rPh>
    <rPh sb="20" eb="22">
      <t>ショキ</t>
    </rPh>
    <rPh sb="22" eb="24">
      <t>トウロク</t>
    </rPh>
    <rPh sb="24" eb="26">
      <t>ヒヨウ</t>
    </rPh>
    <rPh sb="32" eb="33">
      <t>エン</t>
    </rPh>
    <rPh sb="34" eb="36">
      <t>カイシ</t>
    </rPh>
    <rPh sb="36" eb="37">
      <t>ヅキ</t>
    </rPh>
    <rPh sb="38" eb="40">
      <t>ゲツガク</t>
    </rPh>
    <rPh sb="40" eb="43">
      <t>リヨウリョウ</t>
    </rPh>
    <rPh sb="47" eb="49">
      <t>チョウダイ</t>
    </rPh>
    <rPh sb="57" eb="59">
      <t>シャナイ</t>
    </rPh>
    <rPh sb="59" eb="61">
      <t>ソシキ</t>
    </rPh>
    <rPh sb="65" eb="67">
      <t>キョウユウ</t>
    </rPh>
    <rPh sb="70" eb="72">
      <t>シチョウ</t>
    </rPh>
    <rPh sb="86" eb="87">
      <t>メイ</t>
    </rPh>
    <rPh sb="87" eb="88">
      <t>サマ</t>
    </rPh>
    <rPh sb="90" eb="92">
      <t>ユウコウ</t>
    </rPh>
    <rPh sb="97" eb="100">
      <t>メイイジョウ</t>
    </rPh>
    <rPh sb="100" eb="102">
      <t>シチョウ</t>
    </rPh>
    <rPh sb="105" eb="107">
      <t>バアイ</t>
    </rPh>
    <rPh sb="110" eb="112">
      <t>シチョウ</t>
    </rPh>
    <rPh sb="112" eb="114">
      <t>ニンズウ</t>
    </rPh>
    <rPh sb="115" eb="116">
      <t>オウ</t>
    </rPh>
    <rPh sb="120" eb="121">
      <t>スウ</t>
    </rPh>
    <rPh sb="123" eb="125">
      <t>モウシコミ</t>
    </rPh>
    <phoneticPr fontId="2"/>
  </si>
  <si>
    <t>ちょこ学</t>
    <rPh sb="3" eb="4">
      <t>ガク</t>
    </rPh>
    <phoneticPr fontId="5"/>
  </si>
  <si>
    <t>ちょこ学Plus</t>
    <rPh sb="3" eb="4">
      <t>ガク</t>
    </rPh>
    <phoneticPr fontId="2"/>
  </si>
  <si>
    <r>
      <t>「ちょこ学」「ちょこ学Plus」 申込書</t>
    </r>
    <r>
      <rPr>
        <b/>
        <sz val="11"/>
        <color theme="0"/>
        <rFont val="Meiryo UI"/>
        <family val="3"/>
        <charset val="128"/>
      </rPr>
      <t>（兼）</t>
    </r>
    <r>
      <rPr>
        <b/>
        <sz val="16"/>
        <color theme="0"/>
        <rFont val="Meiryo UI"/>
        <family val="3"/>
        <charset val="128"/>
      </rPr>
      <t>注文書</t>
    </r>
    <rPh sb="4" eb="5">
      <t>ガク</t>
    </rPh>
    <rPh sb="10" eb="11">
      <t>ガク</t>
    </rPh>
    <rPh sb="17" eb="19">
      <t>モウシコミ</t>
    </rPh>
    <rPh sb="19" eb="20">
      <t>ショ</t>
    </rPh>
    <rPh sb="21" eb="22">
      <t>ケン</t>
    </rPh>
    <rPh sb="23" eb="26">
      <t>チュウモンショ</t>
    </rPh>
    <phoneticPr fontId="5"/>
  </si>
  <si>
    <t>・1ID：600円/月～（税抜）／最低申込ID数：10ID～
・1人1IDでご視聴いただきます。
・IDの新規・追加登録には、ID登録料として100円/1IDを頂戴いたします。</t>
    <rPh sb="8" eb="9">
      <t>エン</t>
    </rPh>
    <rPh sb="10" eb="11">
      <t>ツキ</t>
    </rPh>
    <rPh sb="13" eb="15">
      <t>ゼイヌキ</t>
    </rPh>
    <rPh sb="17" eb="19">
      <t>サイテイ</t>
    </rPh>
    <rPh sb="19" eb="21">
      <t>モウシコミ</t>
    </rPh>
    <rPh sb="23" eb="24">
      <t>ス</t>
    </rPh>
    <rPh sb="53" eb="55">
      <t>シンキ</t>
    </rPh>
    <rPh sb="56" eb="58">
      <t>ツイカ</t>
    </rPh>
    <rPh sb="58" eb="60">
      <t>トウロク</t>
    </rPh>
    <rPh sb="65" eb="67">
      <t>トウロク</t>
    </rPh>
    <rPh sb="67" eb="68">
      <t>リョウ</t>
    </rPh>
    <rPh sb="74" eb="75">
      <t>エン</t>
    </rPh>
    <rPh sb="80" eb="82">
      <t>チョウダイ</t>
    </rPh>
    <phoneticPr fontId="2"/>
  </si>
  <si>
    <t>利用規約内容の確認はこちらから</t>
    <phoneticPr fontId="2"/>
  </si>
  <si>
    <t>利用規約を確認し、内容に「同意します」</t>
    <rPh sb="0" eb="4">
      <t>リヨウキヤク</t>
    </rPh>
    <rPh sb="5" eb="7">
      <t>カクニン</t>
    </rPh>
    <rPh sb="9" eb="11">
      <t>ナイヨウ</t>
    </rPh>
    <rPh sb="13" eb="15">
      <t>ドウイ</t>
    </rPh>
    <phoneticPr fontId="2"/>
  </si>
  <si>
    <t>利用規約をご確認の上、同意日付欄への日付記入をお願いします</t>
    <rPh sb="0" eb="2">
      <t>リヨウ</t>
    </rPh>
    <rPh sb="2" eb="4">
      <t>キヤク</t>
    </rPh>
    <rPh sb="6" eb="8">
      <t>カクニン</t>
    </rPh>
    <rPh sb="9" eb="10">
      <t>ウエ</t>
    </rPh>
    <rPh sb="11" eb="13">
      <t>ドウイ</t>
    </rPh>
    <rPh sb="13" eb="15">
      <t>ヒヅケ</t>
    </rPh>
    <rPh sb="15" eb="16">
      <t>ラン</t>
    </rPh>
    <rPh sb="18" eb="20">
      <t>ヒヅケ</t>
    </rPh>
    <rPh sb="20" eb="22">
      <t>キニュウ</t>
    </rPh>
    <rPh sb="24" eb="25">
      <t>ネガ</t>
    </rPh>
    <phoneticPr fontId="2"/>
  </si>
  <si>
    <t>電材パック</t>
    <rPh sb="0" eb="2">
      <t>デンザイ</t>
    </rPh>
    <phoneticPr fontId="2"/>
  </si>
  <si>
    <t>住建パック</t>
    <rPh sb="0" eb="2">
      <t>ジュウケン</t>
    </rPh>
    <phoneticPr fontId="2"/>
  </si>
  <si>
    <t>業界基礎知識│電材分野
ビジネスの基本コース</t>
    <rPh sb="0" eb="6">
      <t>ギョウカイキソチシキ</t>
    </rPh>
    <rPh sb="7" eb="9">
      <t>デンザイ</t>
    </rPh>
    <rPh sb="9" eb="11">
      <t>ブンヤ</t>
    </rPh>
    <rPh sb="17" eb="19">
      <t>キホン</t>
    </rPh>
    <phoneticPr fontId="2"/>
  </si>
  <si>
    <t>業界基礎知識│住建分野
ビジネスの基本コース</t>
    <rPh sb="0" eb="6">
      <t>ギョウカイキソチシキ</t>
    </rPh>
    <rPh sb="7" eb="11">
      <t>ジュウケンブンヤ</t>
    </rPh>
    <rPh sb="17" eb="19">
      <t>キホン</t>
    </rPh>
    <phoneticPr fontId="2"/>
  </si>
  <si>
    <t>業界基礎知識│電材分野
業界基礎知識│住建分野
ビジネスの基本</t>
    <rPh sb="0" eb="2">
      <t>ギョウカイ</t>
    </rPh>
    <rPh sb="2" eb="6">
      <t>キソチシキ</t>
    </rPh>
    <rPh sb="7" eb="9">
      <t>デンザイ</t>
    </rPh>
    <rPh sb="9" eb="11">
      <t>ブンヤ</t>
    </rPh>
    <rPh sb="12" eb="18">
      <t>ギョウカイキソチシキ</t>
    </rPh>
    <rPh sb="19" eb="23">
      <t>ジュウケンブンヤ</t>
    </rPh>
    <rPh sb="29" eb="31">
      <t>キホン</t>
    </rPh>
    <phoneticPr fontId="2"/>
  </si>
  <si>
    <t>開始希望日を選択してください</t>
    <rPh sb="0" eb="2">
      <t>カイシ</t>
    </rPh>
    <rPh sb="2" eb="4">
      <t>キボウ</t>
    </rPh>
    <rPh sb="4" eb="5">
      <t>ビ</t>
    </rPh>
    <rPh sb="6" eb="8">
      <t>センタク</t>
    </rPh>
    <phoneticPr fontId="2"/>
  </si>
  <si>
    <t>■サービス提供期間</t>
    <rPh sb="5" eb="7">
      <t>テイキョウ</t>
    </rPh>
    <rPh sb="7" eb="9">
      <t>キカン</t>
    </rPh>
    <phoneticPr fontId="2"/>
  </si>
  <si>
    <t>■ご請求</t>
    <rPh sb="2" eb="4">
      <t>セイキュウ</t>
    </rPh>
    <phoneticPr fontId="2"/>
  </si>
  <si>
    <t>2ヵ月間</t>
    <rPh sb="2" eb="4">
      <t>ゲツカン</t>
    </rPh>
    <phoneticPr fontId="2"/>
  </si>
  <si>
    <t>■開講日</t>
    <rPh sb="1" eb="4">
      <t>カイコウビ</t>
    </rPh>
    <phoneticPr fontId="2"/>
  </si>
  <si>
    <t>毎月15日</t>
    <rPh sb="0" eb="2">
      <t>マイツキ</t>
    </rPh>
    <rPh sb="4" eb="5">
      <t>ニチ</t>
    </rPh>
    <phoneticPr fontId="2"/>
  </si>
  <si>
    <t>ご利用開始月内にご請求書発行</t>
    <rPh sb="1" eb="3">
      <t>リヨウ</t>
    </rPh>
    <rPh sb="3" eb="5">
      <t>カイシ</t>
    </rPh>
    <rPh sb="5" eb="7">
      <t>ゲツナイ</t>
    </rPh>
    <rPh sb="9" eb="12">
      <t>セイキュウショ</t>
    </rPh>
    <rPh sb="12" eb="14">
      <t>ハッコウ</t>
    </rPh>
    <phoneticPr fontId="2"/>
  </si>
  <si>
    <t>■お申込</t>
    <rPh sb="2" eb="4">
      <t>モウシコミ</t>
    </rPh>
    <phoneticPr fontId="2"/>
  </si>
  <si>
    <t>本申込書とは別に受講者様情報（氏名、eメールアドレス）のご提供をお願いいたします。</t>
    <rPh sb="0" eb="1">
      <t>ホン</t>
    </rPh>
    <rPh sb="1" eb="3">
      <t>モウシコミ</t>
    </rPh>
    <rPh sb="3" eb="4">
      <t>ショ</t>
    </rPh>
    <rPh sb="6" eb="7">
      <t>ベツ</t>
    </rPh>
    <rPh sb="8" eb="11">
      <t>ジュコウシャ</t>
    </rPh>
    <rPh sb="11" eb="12">
      <t>サマ</t>
    </rPh>
    <rPh sb="12" eb="14">
      <t>ジョウホウ</t>
    </rPh>
    <rPh sb="15" eb="17">
      <t>シメイ</t>
    </rPh>
    <rPh sb="29" eb="31">
      <t>テイキョウ</t>
    </rPh>
    <rPh sb="33" eb="34">
      <t>ネガ</t>
    </rPh>
    <phoneticPr fontId="2"/>
  </si>
  <si>
    <t>ご提供を受けた個人情報につきましては、本eラーニング運営に関する業務にのみ使用いたします。</t>
    <rPh sb="1" eb="3">
      <t>テイキョウ</t>
    </rPh>
    <rPh sb="4" eb="5">
      <t>ウ</t>
    </rPh>
    <rPh sb="7" eb="9">
      <t>コジン</t>
    </rPh>
    <rPh sb="9" eb="11">
      <t>ジョウホウ</t>
    </rPh>
    <rPh sb="19" eb="20">
      <t>ホン</t>
    </rPh>
    <rPh sb="26" eb="28">
      <t>ウンエイ</t>
    </rPh>
    <rPh sb="29" eb="30">
      <t>カン</t>
    </rPh>
    <rPh sb="32" eb="34">
      <t>ギョウム</t>
    </rPh>
    <rPh sb="37" eb="39">
      <t>シヨウ</t>
    </rPh>
    <phoneticPr fontId="2"/>
  </si>
  <si>
    <t>当社の個人情報対応につきましては、当社ホームページにてご確認ください。</t>
    <rPh sb="0" eb="2">
      <t>トウシャ</t>
    </rPh>
    <rPh sb="3" eb="5">
      <t>コジン</t>
    </rPh>
    <rPh sb="5" eb="7">
      <t>ジョウホウ</t>
    </rPh>
    <rPh sb="7" eb="9">
      <t>タイオウ</t>
    </rPh>
    <rPh sb="17" eb="19">
      <t>トウシャ</t>
    </rPh>
    <rPh sb="28" eb="30">
      <t>カクニン</t>
    </rPh>
    <phoneticPr fontId="2"/>
  </si>
  <si>
    <t>■サービス提供対象</t>
    <rPh sb="5" eb="7">
      <t>テイキョウ</t>
    </rPh>
    <rPh sb="7" eb="9">
      <t>タイショウ</t>
    </rPh>
    <phoneticPr fontId="2"/>
  </si>
  <si>
    <t>本サービスは、法人様向けサービスとなっております</t>
    <rPh sb="0" eb="1">
      <t>ホン</t>
    </rPh>
    <rPh sb="7" eb="10">
      <t>ホウジンサマ</t>
    </rPh>
    <rPh sb="10" eb="11">
      <t>ム</t>
    </rPh>
    <phoneticPr fontId="2"/>
  </si>
  <si>
    <t>IDやパスワードの第三者への無断提供・転送を禁止いたします。</t>
    <rPh sb="9" eb="12">
      <t>ダイサンシャ</t>
    </rPh>
    <rPh sb="14" eb="16">
      <t>ムダン</t>
    </rPh>
    <rPh sb="16" eb="18">
      <t>テイキョウ</t>
    </rPh>
    <rPh sb="19" eb="21">
      <t>テンソウ</t>
    </rPh>
    <rPh sb="22" eb="24">
      <t>キンシ</t>
    </rPh>
    <phoneticPr fontId="2"/>
  </si>
  <si>
    <t>eラーニング　申込名簿</t>
    <rPh sb="7" eb="9">
      <t>モウシコミ</t>
    </rPh>
    <rPh sb="9" eb="11">
      <t>メイボ</t>
    </rPh>
    <phoneticPr fontId="2"/>
  </si>
  <si>
    <t>電材住建パック</t>
    <rPh sb="0" eb="4">
      <t>デンザイジュウケン</t>
    </rPh>
    <phoneticPr fontId="2"/>
  </si>
  <si>
    <t>氏名</t>
    <rPh sb="0" eb="2">
      <t>シメイ</t>
    </rPh>
    <phoneticPr fontId="2"/>
  </si>
  <si>
    <t>eメールアドレス</t>
    <phoneticPr fontId="2"/>
  </si>
  <si>
    <t>利用開始日</t>
    <rPh sb="0" eb="2">
      <t>リヨウ</t>
    </rPh>
    <rPh sb="2" eb="4">
      <t>カイシ</t>
    </rPh>
    <rPh sb="4" eb="5">
      <t>ビ</t>
    </rPh>
    <phoneticPr fontId="5"/>
  </si>
  <si>
    <t>＜合計金額＞</t>
    <rPh sb="1" eb="3">
      <t>ゴウケイ</t>
    </rPh>
    <rPh sb="3" eb="5">
      <t>キンガク</t>
    </rPh>
    <phoneticPr fontId="2"/>
  </si>
  <si>
    <r>
      <t xml:space="preserve">eラーニング申込書 </t>
    </r>
    <r>
      <rPr>
        <b/>
        <sz val="11"/>
        <color theme="0"/>
        <rFont val="Meiryo UI"/>
        <family val="3"/>
        <charset val="128"/>
      </rPr>
      <t>兼</t>
    </r>
    <r>
      <rPr>
        <b/>
        <sz val="16"/>
        <color theme="0"/>
        <rFont val="Meiryo UI"/>
        <family val="3"/>
        <charset val="128"/>
      </rPr>
      <t xml:space="preserve"> 注文書</t>
    </r>
    <rPh sb="6" eb="9">
      <t>モウシコミショ</t>
    </rPh>
    <rPh sb="10" eb="11">
      <t>ケン</t>
    </rPh>
    <rPh sb="12" eb="15">
      <t>チュウモンショ</t>
    </rPh>
    <phoneticPr fontId="5"/>
  </si>
  <si>
    <t>サービス期間終了後、ご担当者様宛に受講者様の進捗状況リストをご提出いたします</t>
    <rPh sb="4" eb="6">
      <t>キカン</t>
    </rPh>
    <rPh sb="6" eb="8">
      <t>シュウリョウ</t>
    </rPh>
    <rPh sb="8" eb="9">
      <t>ゴ</t>
    </rPh>
    <rPh sb="11" eb="14">
      <t>タントウシャ</t>
    </rPh>
    <rPh sb="14" eb="15">
      <t>サマ</t>
    </rPh>
    <rPh sb="15" eb="16">
      <t>アテ</t>
    </rPh>
    <rPh sb="17" eb="20">
      <t>ジュコウシャ</t>
    </rPh>
    <rPh sb="20" eb="21">
      <t>サマ</t>
    </rPh>
    <rPh sb="22" eb="26">
      <t>シンチョクジョウキョウ</t>
    </rPh>
    <rPh sb="31" eb="33">
      <t>テイシュツ</t>
    </rPh>
    <phoneticPr fontId="2"/>
  </si>
  <si>
    <t>■進捗状況</t>
    <rPh sb="1" eb="3">
      <t>シンチョク</t>
    </rPh>
    <rPh sb="3" eb="5">
      <t>ジョウキョウ</t>
    </rPh>
    <phoneticPr fontId="2"/>
  </si>
  <si>
    <t>ご希望商品を選択してください</t>
    <rPh sb="1" eb="3">
      <t>キボウ</t>
    </rPh>
    <rPh sb="3" eb="5">
      <t>ショウヒン</t>
    </rPh>
    <rPh sb="6" eb="8">
      <t>センタク</t>
    </rPh>
    <phoneticPr fontId="2"/>
  </si>
  <si>
    <t>ご利用開始希望日</t>
    <rPh sb="1" eb="3">
      <t>リヨウ</t>
    </rPh>
    <rPh sb="3" eb="5">
      <t>カイシ</t>
    </rPh>
    <rPh sb="5" eb="7">
      <t>キボウ</t>
    </rPh>
    <rPh sb="7" eb="8">
      <t>ビ</t>
    </rPh>
    <phoneticPr fontId="2"/>
  </si>
  <si>
    <t>15,000円（税抜）
／1ID（2ヵ月）</t>
    <phoneticPr fontId="2"/>
  </si>
  <si>
    <t>20,000円（税抜）
／1ID（2ヵ月）</t>
    <phoneticPr fontId="2"/>
  </si>
  <si>
    <t>電材ルート・住建ルート向け　早期戦力化動画パック</t>
    <rPh sb="0" eb="2">
      <t>デンザイ</t>
    </rPh>
    <rPh sb="6" eb="8">
      <t>ジュウケン</t>
    </rPh>
    <rPh sb="11" eb="12">
      <t>ム</t>
    </rPh>
    <rPh sb="14" eb="19">
      <t>ソウキセンリョクカ</t>
    </rPh>
    <rPh sb="19" eb="21">
      <t>ドウガ</t>
    </rPh>
    <phoneticPr fontId="2"/>
  </si>
  <si>
    <t>電材
パック</t>
    <rPh sb="0" eb="2">
      <t>デンザイ</t>
    </rPh>
    <phoneticPr fontId="2"/>
  </si>
  <si>
    <t>住建
パック</t>
    <rPh sb="0" eb="2">
      <t>ジュウケン</t>
    </rPh>
    <phoneticPr fontId="2"/>
  </si>
  <si>
    <t>電材住建
パック</t>
    <rPh sb="0" eb="2">
      <t>デンザイ</t>
    </rPh>
    <rPh sb="2" eb="4">
      <t>ジュウケン</t>
    </rPh>
    <phoneticPr fontId="2"/>
  </si>
  <si>
    <t>担当者情報</t>
    <rPh sb="0" eb="3">
      <t>タントウシャ</t>
    </rPh>
    <rPh sb="3" eb="5">
      <t>ジョウホウ</t>
    </rPh>
    <phoneticPr fontId="2"/>
  </si>
  <si>
    <t>会社情報</t>
    <rPh sb="0" eb="4">
      <t>カイシャジョウホウ</t>
    </rPh>
    <phoneticPr fontId="2"/>
  </si>
  <si>
    <r>
      <t xml:space="preserve">34コース
</t>
    </r>
    <r>
      <rPr>
        <b/>
        <sz val="8"/>
        <color theme="1"/>
        <rFont val="Meiryo UI"/>
        <family val="3"/>
        <charset val="128"/>
      </rPr>
      <t>◆電材業界基礎知識</t>
    </r>
    <r>
      <rPr>
        <sz val="8"/>
        <color theme="1"/>
        <rFont val="Meiryo UI"/>
        <family val="3"/>
        <charset val="128"/>
      </rPr>
      <t xml:space="preserve">
電気の基礎知識│電設資材③│情報通信の基礎②│住宅のエネルギーマネジメントシステムの基礎③│あかりの基礎③│非住宅向け照明の基礎⑥│電材営業の基本⑥
</t>
    </r>
    <r>
      <rPr>
        <b/>
        <sz val="8"/>
        <color theme="1"/>
        <rFont val="Meiryo UI"/>
        <family val="3"/>
        <charset val="128"/>
      </rPr>
      <t xml:space="preserve">◆ビジネスの基本
</t>
    </r>
    <r>
      <rPr>
        <sz val="8"/>
        <color theme="1"/>
        <rFont val="Meiryo UI"/>
        <family val="3"/>
        <charset val="128"/>
      </rPr>
      <t>ビジネスマナー②│仕事の進め方②│アサーション│顧客満足（CS）とは│経営理念の基礎│メンタルヘルス│わかりやすい報告書の作り方│わかりやすい議事録の作り方</t>
    </r>
    <rPh sb="7" eb="11">
      <t>デンザイギョウカイ</t>
    </rPh>
    <rPh sb="11" eb="13">
      <t>キソ</t>
    </rPh>
    <rPh sb="13" eb="15">
      <t>チシキ</t>
    </rPh>
    <rPh sb="16" eb="18">
      <t>デンキ</t>
    </rPh>
    <rPh sb="19" eb="23">
      <t>キソチシキ</t>
    </rPh>
    <rPh sb="24" eb="28">
      <t>デンセツシザイ</t>
    </rPh>
    <rPh sb="30" eb="34">
      <t>ジョウホウツウシン</t>
    </rPh>
    <rPh sb="35" eb="37">
      <t>キソ</t>
    </rPh>
    <rPh sb="39" eb="41">
      <t>ジュウタク</t>
    </rPh>
    <rPh sb="58" eb="60">
      <t>キソ</t>
    </rPh>
    <rPh sb="66" eb="68">
      <t>キソ</t>
    </rPh>
    <rPh sb="70" eb="74">
      <t>ヒジュウタクム</t>
    </rPh>
    <rPh sb="75" eb="77">
      <t>ショウメイ</t>
    </rPh>
    <rPh sb="78" eb="80">
      <t>キソ</t>
    </rPh>
    <rPh sb="82" eb="86">
      <t>デンザイエイギョウ</t>
    </rPh>
    <rPh sb="87" eb="89">
      <t>キホン</t>
    </rPh>
    <rPh sb="97" eb="99">
      <t>キホン</t>
    </rPh>
    <rPh sb="109" eb="111">
      <t>シゴト</t>
    </rPh>
    <rPh sb="112" eb="113">
      <t>スス</t>
    </rPh>
    <rPh sb="114" eb="115">
      <t>カタ</t>
    </rPh>
    <rPh sb="124" eb="128">
      <t>コキャクマンゾク</t>
    </rPh>
    <rPh sb="135" eb="139">
      <t>ケイエイリネン</t>
    </rPh>
    <rPh sb="140" eb="142">
      <t>キソ</t>
    </rPh>
    <rPh sb="157" eb="160">
      <t>ホウコクショ</t>
    </rPh>
    <rPh sb="161" eb="162">
      <t>ツク</t>
    </rPh>
    <rPh sb="163" eb="164">
      <t>カタ</t>
    </rPh>
    <rPh sb="171" eb="174">
      <t>ギジロク</t>
    </rPh>
    <rPh sb="175" eb="176">
      <t>ツク</t>
    </rPh>
    <rPh sb="177" eb="178">
      <t>カタ</t>
    </rPh>
    <phoneticPr fontId="2"/>
  </si>
  <si>
    <r>
      <t xml:space="preserve">26コース
</t>
    </r>
    <r>
      <rPr>
        <b/>
        <sz val="8"/>
        <color theme="1"/>
        <rFont val="Meiryo UI"/>
        <family val="3"/>
        <charset val="128"/>
      </rPr>
      <t>◆住建業界基礎知識</t>
    </r>
    <r>
      <rPr>
        <sz val="8"/>
        <color theme="1"/>
        <rFont val="Meiryo UI"/>
        <family val="3"/>
        <charset val="128"/>
      </rPr>
      <t xml:space="preserve">
建築基礎知識⑥│マンションリフォーム②│住宅現場のマナー│建設業のコンプライアンス│建設業法の基礎│住宅現場の安全│国策の基礎知識と情報収集方法│住生活基本法について│住宅業界10年後の展望│中古住宅流通市場について
</t>
    </r>
    <r>
      <rPr>
        <b/>
        <sz val="8"/>
        <color theme="1"/>
        <rFont val="Meiryo UI"/>
        <family val="3"/>
        <charset val="128"/>
      </rPr>
      <t xml:space="preserve">◆ビジネスの基本
</t>
    </r>
    <r>
      <rPr>
        <sz val="8"/>
        <color theme="1"/>
        <rFont val="Meiryo UI"/>
        <family val="3"/>
        <charset val="128"/>
      </rPr>
      <t>ビジネスマナー②│仕事の進め方②│アサーション│顧客満足（CS）とは│経営理念の基礎│メンタルヘルス│わかりやすい報告書の作り方│わかりやすい議事録の作り方</t>
    </r>
    <rPh sb="11" eb="13">
      <t>キソ</t>
    </rPh>
    <rPh sb="13" eb="15">
      <t>チシキ</t>
    </rPh>
    <rPh sb="131" eb="133">
      <t>キホン</t>
    </rPh>
    <rPh sb="143" eb="145">
      <t>シゴト</t>
    </rPh>
    <rPh sb="146" eb="147">
      <t>スス</t>
    </rPh>
    <rPh sb="148" eb="149">
      <t>カタ</t>
    </rPh>
    <rPh sb="158" eb="162">
      <t>コキャクマンゾク</t>
    </rPh>
    <rPh sb="169" eb="173">
      <t>ケイエイリネン</t>
    </rPh>
    <rPh sb="174" eb="176">
      <t>キソ</t>
    </rPh>
    <rPh sb="191" eb="194">
      <t>ホウコクショ</t>
    </rPh>
    <rPh sb="195" eb="196">
      <t>ツク</t>
    </rPh>
    <rPh sb="197" eb="198">
      <t>カタ</t>
    </rPh>
    <rPh sb="205" eb="208">
      <t>ギジロク</t>
    </rPh>
    <rPh sb="209" eb="210">
      <t>ツク</t>
    </rPh>
    <rPh sb="211" eb="212">
      <t>カタ</t>
    </rPh>
    <phoneticPr fontId="2"/>
  </si>
  <si>
    <r>
      <t xml:space="preserve">50コース
</t>
    </r>
    <r>
      <rPr>
        <b/>
        <sz val="8"/>
        <color theme="1"/>
        <rFont val="Meiryo UI"/>
        <family val="3"/>
        <charset val="128"/>
      </rPr>
      <t>◆電材業界基礎知識</t>
    </r>
    <r>
      <rPr>
        <sz val="8"/>
        <color theme="1"/>
        <rFont val="Meiryo UI"/>
        <family val="3"/>
        <charset val="128"/>
      </rPr>
      <t xml:space="preserve">
電気の基礎知識│電設資材③│情報通信の基礎②│住宅のエネルギーマネジメントシステムの基礎③│あかりの基礎③│非住宅向け照明の基礎⑥│電材営業の基本⑥
</t>
    </r>
    <r>
      <rPr>
        <b/>
        <sz val="8"/>
        <color theme="1"/>
        <rFont val="Meiryo UI"/>
        <family val="3"/>
        <charset val="128"/>
      </rPr>
      <t xml:space="preserve">◆住建業界基礎知識
</t>
    </r>
    <r>
      <rPr>
        <sz val="8"/>
        <color theme="1"/>
        <rFont val="Meiryo UI"/>
        <family val="3"/>
        <charset val="128"/>
      </rPr>
      <t>建築基礎知識⑥│マンションリフォーム②│住宅現場のマナー│建設業のコンプライアンス│建設業法の基礎│住宅現場の安全│国策の基礎知識と情報収集方法│住生活基本法について│住宅業界10年後の展望│中古住宅流通市場について</t>
    </r>
    <r>
      <rPr>
        <b/>
        <sz val="8"/>
        <color theme="1"/>
        <rFont val="Meiryo UI"/>
        <family val="3"/>
        <charset val="128"/>
      </rPr>
      <t xml:space="preserve">
◆ビジネスの基本
</t>
    </r>
    <r>
      <rPr>
        <sz val="8"/>
        <color theme="1"/>
        <rFont val="Meiryo UI"/>
        <family val="3"/>
        <charset val="128"/>
      </rPr>
      <t>ビジネスマナー②│仕事の進め方②│アサーション│顧客満足（CS）とは│経営理念の基礎│メンタルヘルス│わかりやすい報告書の作り方│わかりやすい議事録の作り方</t>
    </r>
    <rPh sb="7" eb="11">
      <t>デンザイギョウカイ</t>
    </rPh>
    <rPh sb="11" eb="13">
      <t>キソ</t>
    </rPh>
    <rPh sb="13" eb="15">
      <t>チシキ</t>
    </rPh>
    <rPh sb="16" eb="18">
      <t>デンキ</t>
    </rPh>
    <rPh sb="19" eb="23">
      <t>キソチシキ</t>
    </rPh>
    <rPh sb="24" eb="28">
      <t>デンセツシザイ</t>
    </rPh>
    <rPh sb="30" eb="34">
      <t>ジョウホウツウシン</t>
    </rPh>
    <rPh sb="35" eb="37">
      <t>キソ</t>
    </rPh>
    <rPh sb="39" eb="41">
      <t>ジュウタク</t>
    </rPh>
    <rPh sb="58" eb="60">
      <t>キソ</t>
    </rPh>
    <rPh sb="66" eb="68">
      <t>キソ</t>
    </rPh>
    <rPh sb="70" eb="74">
      <t>ヒジュウタクム</t>
    </rPh>
    <rPh sb="75" eb="77">
      <t>ショウメイ</t>
    </rPh>
    <rPh sb="78" eb="80">
      <t>キソ</t>
    </rPh>
    <rPh sb="82" eb="86">
      <t>デンザイエイギョウ</t>
    </rPh>
    <rPh sb="87" eb="89">
      <t>キホン</t>
    </rPh>
    <phoneticPr fontId="2"/>
  </si>
  <si>
    <t>電材ルート・住建ルート向け　早期戦力化動画パック 申込名簿</t>
    <rPh sb="0" eb="2">
      <t>デンザイ</t>
    </rPh>
    <rPh sb="6" eb="8">
      <t>ジュウケン</t>
    </rPh>
    <rPh sb="11" eb="12">
      <t>ム</t>
    </rPh>
    <rPh sb="14" eb="16">
      <t>ソウキ</t>
    </rPh>
    <rPh sb="16" eb="19">
      <t>センリョクカ</t>
    </rPh>
    <rPh sb="19" eb="21">
      <t>ドウガ</t>
    </rPh>
    <rPh sb="25" eb="27">
      <t>モウシコミ</t>
    </rPh>
    <rPh sb="27" eb="29">
      <t>メイボ</t>
    </rPh>
    <phoneticPr fontId="2"/>
  </si>
  <si>
    <t>申込名簿を作成いただきますと、申込数が自動計算されます</t>
    <rPh sb="0" eb="4">
      <t>モウシコミメイボ</t>
    </rPh>
    <rPh sb="5" eb="7">
      <t>サクセイ</t>
    </rPh>
    <rPh sb="15" eb="18">
      <t>モウシコミスウ</t>
    </rPh>
    <rPh sb="19" eb="23">
      <t>ジドウケイサン</t>
    </rPh>
    <phoneticPr fontId="2"/>
  </si>
  <si>
    <t>申込名簿はこちら</t>
    <rPh sb="0" eb="4">
      <t>モウシコミメイボ</t>
    </rPh>
    <phoneticPr fontId="2"/>
  </si>
  <si>
    <t>コース選択（リストから選択してください）</t>
    <rPh sb="3" eb="5">
      <t>センタク</t>
    </rPh>
    <rPh sb="11" eb="13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</si>
</sst>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;@"/>
    <numFmt numFmtId="177" formatCode="#,##0&quot; 円&quot;"/>
    <numFmt numFmtId="178" formatCode="yyyy&quot;年&quot;m&quot;月&quot;d&quot;日&quot;;@"/>
    <numFmt numFmtId="179" formatCode="yyyy&quot;年&quot;m&quot;月&quot;d&quot;日&quot;\(aaa\)"/>
    <numFmt numFmtId="184" formatCode="#,###"/>
  </numFmts>
  <fonts count="33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6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6"/>
      <color theme="1"/>
      <name val="Meiryo UI"/>
      <family val="3"/>
      <charset val="128"/>
    </font>
    <font>
      <sz val="12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20"/>
      <color theme="0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9"/>
      <name val="Meiryo UI"/>
      <family val="3"/>
      <charset val="128"/>
    </font>
    <font>
      <sz val="9"/>
      <color theme="4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6"/>
      <color theme="1"/>
      <name val="Meiryo UI"/>
      <family val="3"/>
      <charset val="128"/>
    </font>
    <font>
      <sz val="11"/>
      <color rgb="FFFF0000"/>
      <name val="Meiryo UI"/>
      <family val="2"/>
      <charset val="128"/>
    </font>
    <font>
      <sz val="14"/>
      <color theme="1"/>
      <name val="Meiryo UI"/>
      <family val="2"/>
      <charset val="128"/>
    </font>
    <font>
      <sz val="12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8"/>
      <color theme="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u/>
      <sz val="11"/>
      <color theme="0"/>
      <name val="Meiryo UI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right" vertical="center" indent="1"/>
    </xf>
    <xf numFmtId="0" fontId="3" fillId="2" borderId="0" xfId="0" applyFont="1" applyFill="1" applyAlignment="1">
      <alignment horizontal="centerContinuous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0" fillId="0" borderId="2" xfId="0" applyBorder="1" applyAlignment="1">
      <alignment horizontal="right" vertical="center" indent="1"/>
    </xf>
    <xf numFmtId="177" fontId="0" fillId="0" borderId="2" xfId="0" applyNumberFormat="1" applyBorder="1">
      <alignment vertical="center"/>
    </xf>
    <xf numFmtId="0" fontId="0" fillId="0" borderId="2" xfId="0" applyBorder="1" applyAlignment="1">
      <alignment horizontal="left" vertical="center" indent="1"/>
    </xf>
    <xf numFmtId="177" fontId="0" fillId="0" borderId="2" xfId="1" applyNumberFormat="1" applyFont="1" applyBorder="1">
      <alignment vertical="center"/>
    </xf>
    <xf numFmtId="0" fontId="0" fillId="4" borderId="16" xfId="0" applyFill="1" applyBorder="1" applyAlignment="1">
      <alignment horizontal="center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indent="1"/>
    </xf>
    <xf numFmtId="0" fontId="9" fillId="0" borderId="13" xfId="0" applyFont="1" applyBorder="1" applyAlignment="1" applyProtection="1">
      <alignment horizontal="left" vertical="center" indent="1"/>
      <protection locked="0"/>
    </xf>
    <xf numFmtId="0" fontId="8" fillId="0" borderId="18" xfId="0" applyFont="1" applyBorder="1" applyAlignment="1" applyProtection="1">
      <alignment horizontal="left" vertical="center" indent="1"/>
      <protection locked="0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8" fillId="4" borderId="2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 indent="1"/>
    </xf>
    <xf numFmtId="0" fontId="11" fillId="4" borderId="3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0" borderId="4" xfId="0" applyBorder="1" applyAlignment="1">
      <alignment horizontal="right" vertical="center" indent="1"/>
    </xf>
    <xf numFmtId="0" fontId="10" fillId="0" borderId="3" xfId="0" applyFont="1" applyBorder="1" applyAlignment="1">
      <alignment horizontal="left" vertical="center" indent="1"/>
    </xf>
    <xf numFmtId="0" fontId="0" fillId="0" borderId="7" xfId="0" applyBorder="1" applyAlignment="1">
      <alignment horizontal="right" vertical="center" indent="1"/>
    </xf>
    <xf numFmtId="38" fontId="10" fillId="0" borderId="3" xfId="1" applyFont="1" applyBorder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left" vertical="center" indent="2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15" fillId="5" borderId="0" xfId="0" applyFont="1" applyFill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6" fillId="0" borderId="0" xfId="0" applyFont="1" applyProtection="1">
      <alignment vertical="center"/>
      <protection locked="0"/>
    </xf>
    <xf numFmtId="0" fontId="0" fillId="0" borderId="35" xfId="0" applyBorder="1">
      <alignment vertical="center"/>
    </xf>
    <xf numFmtId="0" fontId="12" fillId="0" borderId="34" xfId="2" applyBorder="1" applyAlignment="1" applyProtection="1">
      <alignment horizontal="left" vertical="center" indent="2"/>
      <protection locked="0"/>
    </xf>
    <xf numFmtId="0" fontId="12" fillId="0" borderId="31" xfId="2" applyBorder="1" applyAlignment="1" applyProtection="1">
      <alignment horizontal="left" vertical="center" indent="2"/>
      <protection locked="0"/>
    </xf>
    <xf numFmtId="0" fontId="19" fillId="0" borderId="33" xfId="0" applyFont="1" applyBorder="1" applyAlignment="1">
      <alignment horizontal="right" vertical="center" indent="2"/>
    </xf>
    <xf numFmtId="0" fontId="0" fillId="0" borderId="0" xfId="0" applyAlignment="1">
      <alignment horizontal="right" vertical="center"/>
    </xf>
    <xf numFmtId="0" fontId="19" fillId="0" borderId="35" xfId="0" applyFont="1" applyBorder="1" applyAlignment="1">
      <alignment horizontal="right" vertical="center" indent="2"/>
    </xf>
    <xf numFmtId="0" fontId="0" fillId="0" borderId="32" xfId="0" applyBorder="1" applyAlignment="1">
      <alignment horizontal="right" vertical="center"/>
    </xf>
    <xf numFmtId="178" fontId="0" fillId="0" borderId="32" xfId="0" applyNumberForma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0" xfId="0" applyFont="1">
      <alignment vertical="center"/>
    </xf>
    <xf numFmtId="0" fontId="11" fillId="0" borderId="11" xfId="0" applyFont="1" applyBorder="1">
      <alignment vertical="center"/>
    </xf>
    <xf numFmtId="0" fontId="18" fillId="0" borderId="0" xfId="0" applyFont="1">
      <alignment vertical="center"/>
    </xf>
    <xf numFmtId="0" fontId="20" fillId="0" borderId="0" xfId="2" applyFont="1" applyBorder="1" applyAlignment="1">
      <alignment horizontal="left" vertical="center" indent="2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0" fillId="0" borderId="1" xfId="0" applyBorder="1" applyAlignment="1">
      <alignment horizontal="right" vertical="center" indent="1"/>
    </xf>
    <xf numFmtId="0" fontId="22" fillId="0" borderId="0" xfId="0" applyFont="1">
      <alignment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23" fillId="0" borderId="28" xfId="0" applyFont="1" applyBorder="1" applyAlignment="1">
      <alignment horizontal="left" vertical="center" indent="2"/>
    </xf>
    <xf numFmtId="0" fontId="9" fillId="0" borderId="34" xfId="0" applyFont="1" applyBorder="1" applyAlignment="1">
      <alignment horizontal="left" vertical="center" indent="2"/>
    </xf>
    <xf numFmtId="0" fontId="9" fillId="0" borderId="0" xfId="0" applyFont="1">
      <alignment vertical="center"/>
    </xf>
    <xf numFmtId="0" fontId="9" fillId="0" borderId="35" xfId="0" applyFont="1" applyBorder="1">
      <alignment vertical="center"/>
    </xf>
    <xf numFmtId="0" fontId="24" fillId="0" borderId="0" xfId="0" applyFont="1" applyProtection="1">
      <alignment vertical="center"/>
      <protection locked="0"/>
    </xf>
    <xf numFmtId="0" fontId="12" fillId="0" borderId="34" xfId="2" applyBorder="1" applyAlignment="1" applyProtection="1">
      <alignment horizontal="left" vertical="center" indent="2"/>
    </xf>
    <xf numFmtId="0" fontId="12" fillId="0" borderId="31" xfId="2" applyBorder="1" applyAlignment="1" applyProtection="1">
      <alignment horizontal="left" vertical="center" indent="2"/>
    </xf>
    <xf numFmtId="179" fontId="0" fillId="0" borderId="0" xfId="0" applyNumberFormat="1">
      <alignment vertical="center"/>
    </xf>
    <xf numFmtId="0" fontId="4" fillId="3" borderId="8" xfId="0" applyFont="1" applyFill="1" applyBorder="1" applyAlignment="1">
      <alignment horizontal="right" vertical="center" indent="1"/>
    </xf>
    <xf numFmtId="176" fontId="7" fillId="0" borderId="1" xfId="0" applyNumberFormat="1" applyFont="1" applyBorder="1" applyAlignment="1" applyProtection="1">
      <alignment horizontal="center" vertical="center" shrinkToFit="1"/>
      <protection locked="0"/>
    </xf>
    <xf numFmtId="176" fontId="7" fillId="0" borderId="2" xfId="0" applyNumberFormat="1" applyFont="1" applyBorder="1" applyAlignment="1" applyProtection="1">
      <alignment horizontal="center" vertical="center" shrinkToFit="1"/>
      <protection locked="0"/>
    </xf>
    <xf numFmtId="176" fontId="7" fillId="0" borderId="3" xfId="0" applyNumberFormat="1" applyFont="1" applyBorder="1" applyAlignment="1" applyProtection="1">
      <alignment horizontal="center" vertical="center" shrinkToFit="1"/>
      <protection locked="0"/>
    </xf>
    <xf numFmtId="0" fontId="13" fillId="4" borderId="36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9" fillId="0" borderId="25" xfId="0" applyFont="1" applyBorder="1" applyAlignment="1" applyProtection="1">
      <alignment horizontal="left" vertical="center" indent="1"/>
      <protection locked="0"/>
    </xf>
    <xf numFmtId="0" fontId="9" fillId="0" borderId="6" xfId="0" applyFont="1" applyBorder="1" applyAlignment="1" applyProtection="1">
      <alignment horizontal="left" vertical="center" indent="1"/>
      <protection locked="0"/>
    </xf>
    <xf numFmtId="0" fontId="9" fillId="0" borderId="26" xfId="0" applyFont="1" applyBorder="1" applyAlignment="1" applyProtection="1">
      <alignment horizontal="left" vertical="center" indent="1"/>
      <protection locked="0"/>
    </xf>
    <xf numFmtId="0" fontId="9" fillId="0" borderId="9" xfId="0" applyFont="1" applyBorder="1" applyAlignment="1" applyProtection="1">
      <alignment horizontal="left" vertical="center" indent="1"/>
      <protection locked="0"/>
    </xf>
    <xf numFmtId="0" fontId="9" fillId="0" borderId="2" xfId="0" applyFont="1" applyBorder="1" applyAlignment="1" applyProtection="1">
      <alignment horizontal="left" vertical="center" indent="1"/>
      <protection locked="0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4" fillId="3" borderId="8" xfId="0" applyFont="1" applyFill="1" applyBorder="1" applyAlignment="1">
      <alignment horizontal="right" vertical="center" indent="1"/>
    </xf>
    <xf numFmtId="0" fontId="13" fillId="4" borderId="16" xfId="0" applyFont="1" applyFill="1" applyBorder="1" applyAlignment="1">
      <alignment horizontal="center" vertical="center"/>
    </xf>
    <xf numFmtId="178" fontId="0" fillId="0" borderId="38" xfId="0" applyNumberFormat="1" applyBorder="1" applyAlignment="1" applyProtection="1">
      <alignment horizontal="center" vertical="center"/>
      <protection locked="0"/>
    </xf>
    <xf numFmtId="178" fontId="0" fillId="0" borderId="39" xfId="0" applyNumberForma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9" fillId="0" borderId="12" xfId="0" applyFont="1" applyBorder="1" applyAlignment="1" applyProtection="1">
      <alignment horizontal="left" vertical="center" indent="1"/>
      <protection locked="0"/>
    </xf>
    <xf numFmtId="0" fontId="9" fillId="0" borderId="13" xfId="0" applyFont="1" applyBorder="1" applyAlignment="1" applyProtection="1">
      <alignment horizontal="left" vertical="center" indent="1"/>
      <protection locked="0"/>
    </xf>
    <xf numFmtId="0" fontId="10" fillId="0" borderId="17" xfId="0" applyFont="1" applyBorder="1" applyAlignment="1" applyProtection="1">
      <alignment horizontal="left" vertical="center" indent="1"/>
      <protection locked="0"/>
    </xf>
    <xf numFmtId="0" fontId="0" fillId="4" borderId="22" xfId="0" applyFill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left" vertical="center" indent="1"/>
      <protection locked="0"/>
    </xf>
    <xf numFmtId="0" fontId="7" fillId="0" borderId="15" xfId="0" applyFont="1" applyBorder="1" applyAlignment="1" applyProtection="1">
      <alignment horizontal="left" vertical="center" indent="1"/>
      <protection locked="0"/>
    </xf>
    <xf numFmtId="0" fontId="9" fillId="0" borderId="8" xfId="0" applyFont="1" applyBorder="1" applyAlignment="1" applyProtection="1">
      <alignment horizontal="left" vertical="center" indent="1"/>
      <protection locked="0"/>
    </xf>
    <xf numFmtId="179" fontId="24" fillId="0" borderId="1" xfId="0" applyNumberFormat="1" applyFont="1" applyBorder="1" applyAlignment="1" applyProtection="1">
      <alignment horizontal="center" vertical="center" shrinkToFit="1"/>
      <protection locked="0"/>
    </xf>
    <xf numFmtId="179" fontId="24" fillId="0" borderId="2" xfId="0" applyNumberFormat="1" applyFont="1" applyBorder="1" applyAlignment="1" applyProtection="1">
      <alignment horizontal="center" vertical="center" shrinkToFit="1"/>
      <protection locked="0"/>
    </xf>
    <xf numFmtId="179" fontId="24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17" fillId="0" borderId="0" xfId="0" applyFont="1" applyProtection="1">
      <alignment vertical="center"/>
      <protection locked="0"/>
    </xf>
    <xf numFmtId="177" fontId="23" fillId="0" borderId="2" xfId="1" applyNumberFormat="1" applyFont="1" applyBorder="1">
      <alignment vertical="center"/>
    </xf>
    <xf numFmtId="0" fontId="0" fillId="0" borderId="0" xfId="0" applyAlignment="1">
      <alignment vertical="center"/>
    </xf>
    <xf numFmtId="0" fontId="28" fillId="5" borderId="0" xfId="0" applyFont="1" applyFill="1">
      <alignment vertical="center"/>
    </xf>
    <xf numFmtId="0" fontId="29" fillId="0" borderId="0" xfId="0" applyFont="1">
      <alignment vertical="center"/>
    </xf>
    <xf numFmtId="0" fontId="27" fillId="3" borderId="7" xfId="0" applyFont="1" applyFill="1" applyBorder="1" applyAlignment="1">
      <alignment horizontal="left" vertical="center" indent="1"/>
    </xf>
    <xf numFmtId="0" fontId="13" fillId="6" borderId="16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1" fillId="6" borderId="3" xfId="0" applyNumberFormat="1" applyFont="1" applyFill="1" applyBorder="1" applyAlignment="1">
      <alignment horizontal="right" vertical="center" wrapText="1"/>
    </xf>
    <xf numFmtId="0" fontId="25" fillId="6" borderId="3" xfId="0" applyFont="1" applyFill="1" applyBorder="1" applyAlignment="1">
      <alignment vertical="top" wrapText="1"/>
    </xf>
    <xf numFmtId="0" fontId="13" fillId="6" borderId="37" xfId="0" applyFont="1" applyFill="1" applyBorder="1" applyAlignment="1">
      <alignment horizontal="center" vertical="center" wrapText="1"/>
    </xf>
    <xf numFmtId="184" fontId="30" fillId="4" borderId="3" xfId="0" applyNumberFormat="1" applyFont="1" applyFill="1" applyBorder="1" applyAlignment="1" applyProtection="1">
      <alignment horizontal="center" vertical="center" wrapText="1"/>
    </xf>
    <xf numFmtId="0" fontId="32" fillId="3" borderId="9" xfId="2" applyFont="1" applyFill="1" applyBorder="1" applyAlignment="1">
      <alignment horizontal="right" vertical="center" indent="2"/>
    </xf>
    <xf numFmtId="0" fontId="31" fillId="3" borderId="6" xfId="0" applyFont="1" applyFill="1" applyBorder="1" applyAlignment="1">
      <alignment horizontal="right" vertical="center"/>
    </xf>
    <xf numFmtId="0" fontId="12" fillId="0" borderId="34" xfId="2" applyBorder="1" applyAlignment="1" applyProtection="1">
      <alignment horizontal="left" vertical="center" indent="2"/>
      <protection locked="0"/>
    </xf>
    <xf numFmtId="0" fontId="12" fillId="0" borderId="0" xfId="2" applyBorder="1" applyAlignment="1" applyProtection="1">
      <alignment horizontal="left" vertical="center" indent="2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7">
    <dxf>
      <font>
        <color theme="0" tint="-0.499984740745262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 tint="-0.499984740745262"/>
      </font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Radio" firstButton="1" fmlaLink="$G$25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510541</xdr:colOff>
      <xdr:row>1</xdr:row>
      <xdr:rowOff>160020</xdr:rowOff>
    </xdr:from>
    <xdr:to>
      <xdr:col>12</xdr:col>
      <xdr:colOff>32225</xdr:colOff>
      <xdr:row>54</xdr:row>
      <xdr:rowOff>175260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8A6B94A-5388-FF81-4D08-725595F1E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581" y="350520"/>
          <a:ext cx="6836884" cy="10111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262890</xdr:colOff>
      <xdr:row>4</xdr:row>
      <xdr:rowOff>133349</xdr:rowOff>
    </xdr:from>
    <xdr:to>
      <xdr:col>10</xdr:col>
      <xdr:colOff>681990</xdr:colOff>
      <xdr:row>8</xdr:row>
      <xdr:rowOff>9524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15050" y="895349"/>
          <a:ext cx="1882140" cy="638175"/>
        </a:xfrm>
        <a:prstGeom prst="wedgeRoundRectCallout">
          <a:avLst>
            <a:gd name="adj1" fmla="val -69787"/>
            <a:gd name="adj2" fmla="val 37112"/>
            <a:gd name="adj3" fmla="val 16667"/>
          </a:avLst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利用規約をご確認の上</a:t>
          </a:r>
          <a:b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同意日付をご記入ください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167640</xdr:colOff>
      <xdr:row>8</xdr:row>
      <xdr:rowOff>121920</xdr:rowOff>
    </xdr:from>
    <xdr:to>
      <xdr:col>2</xdr:col>
      <xdr:colOff>266700</xdr:colOff>
      <xdr:row>11</xdr:row>
      <xdr:rowOff>163068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67640" y="1645920"/>
          <a:ext cx="1562100" cy="612648"/>
        </a:xfrm>
        <a:prstGeom prst="wedgeRoundRectCallout">
          <a:avLst>
            <a:gd name="adj1" fmla="val 65192"/>
            <a:gd name="adj2" fmla="val -17102"/>
            <a:gd name="adj3" fmla="val 16667"/>
          </a:avLst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会社情報・担当者情報は漏れなくご記入ください</a:t>
          </a:r>
        </a:p>
      </xdr:txBody>
    </xdr:sp>
    <xdr:clientData/>
  </xdr:twoCellAnchor>
  <xdr:twoCellAnchor>
    <xdr:from>
      <xdr:col>0</xdr:col>
      <xdr:colOff>60960</xdr:colOff>
      <xdr:row>19</xdr:row>
      <xdr:rowOff>68580</xdr:rowOff>
    </xdr:from>
    <xdr:to>
      <xdr:col>2</xdr:col>
      <xdr:colOff>441960</xdr:colOff>
      <xdr:row>24</xdr:row>
      <xdr:rowOff>38100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0960" y="3688080"/>
          <a:ext cx="1844040" cy="922020"/>
        </a:xfrm>
        <a:prstGeom prst="wedgeRoundRectCallout">
          <a:avLst>
            <a:gd name="adj1" fmla="val 59706"/>
            <a:gd name="adj2" fmla="val 32099"/>
            <a:gd name="adj3" fmla="val 16667"/>
          </a:avLst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利用開始月はリスト選択式となっています。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いずれかを選択してください</a:t>
          </a:r>
        </a:p>
      </xdr:txBody>
    </xdr:sp>
    <xdr:clientData/>
  </xdr:twoCellAnchor>
  <xdr:twoCellAnchor>
    <xdr:from>
      <xdr:col>0</xdr:col>
      <xdr:colOff>137160</xdr:colOff>
      <xdr:row>27</xdr:row>
      <xdr:rowOff>91440</xdr:rowOff>
    </xdr:from>
    <xdr:to>
      <xdr:col>2</xdr:col>
      <xdr:colOff>419100</xdr:colOff>
      <xdr:row>32</xdr:row>
      <xdr:rowOff>129540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7160" y="5234940"/>
          <a:ext cx="1744980" cy="990600"/>
        </a:xfrm>
        <a:prstGeom prst="wedgeRoundRectCallout">
          <a:avLst>
            <a:gd name="adj1" fmla="val 62955"/>
            <a:gd name="adj2" fmla="val -19624"/>
            <a:gd name="adj3" fmla="val 16667"/>
          </a:avLst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申込名簿を完成いただくと、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選択されたコースに応じ、申込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数が自動集計されます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26</xdr:row>
          <xdr:rowOff>213360</xdr:rowOff>
        </xdr:from>
        <xdr:to>
          <xdr:col>2</xdr:col>
          <xdr:colOff>617220</xdr:colOff>
          <xdr:row>26</xdr:row>
          <xdr:rowOff>480060</xdr:rowOff>
        </xdr:to>
        <xdr:sp macro="" textlink="">
          <xdr:nvSpPr>
            <xdr:cNvPr id="10241" name="Option 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27</xdr:row>
          <xdr:rowOff>220980</xdr:rowOff>
        </xdr:from>
        <xdr:to>
          <xdr:col>2</xdr:col>
          <xdr:colOff>617220</xdr:colOff>
          <xdr:row>27</xdr:row>
          <xdr:rowOff>502920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792480</xdr:colOff>
          <xdr:row>8</xdr:row>
          <xdr:rowOff>53340</xdr:rowOff>
        </xdr:from>
        <xdr:to>
          <xdr:col>3</xdr:col>
          <xdr:colOff>960120</xdr:colOff>
          <xdr:row>8</xdr:row>
          <xdr:rowOff>266700</xdr:rowOff>
        </xdr:to>
        <xdr:sp macro="" textlink="">
          <xdr:nvSpPr>
            <xdr:cNvPr id="10243" name="CheckBox1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28</xdr:row>
          <xdr:rowOff>213360</xdr:rowOff>
        </xdr:from>
        <xdr:to>
          <xdr:col>2</xdr:col>
          <xdr:colOff>617220</xdr:colOff>
          <xdr:row>28</xdr:row>
          <xdr:rowOff>480060</xdr:rowOff>
        </xdr:to>
        <xdr:sp macro="" textlink="">
          <xdr:nvSpPr>
            <xdr:cNvPr id="10244" name="Option Butto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29</xdr:row>
          <xdr:rowOff>220980</xdr:rowOff>
        </xdr:from>
        <xdr:to>
          <xdr:col>2</xdr:col>
          <xdr:colOff>617220</xdr:colOff>
          <xdr:row>29</xdr:row>
          <xdr:rowOff>502920</xdr:rowOff>
        </xdr:to>
        <xdr:sp macro="" textlink="">
          <xdr:nvSpPr>
            <xdr:cNvPr id="10245" name="Option Butto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84CA89-3F95-4948-8B0A-AEA4A9E870ED}" name="テーブル13" displayName="テーブル13" ref="A3:D53" totalsRowShown="0" headerRowDxfId="5">
  <autoFilter ref="A3:D53" xr:uid="{8B241417-FED2-44CA-9DD6-C926DEB2A862}"/>
  <tableColumns count="4">
    <tableColumn id="1" xr3:uid="{1E4BB99C-587A-4E4F-9AC9-25B8C5834A39}" name="№">
      <calculatedColumnFormula>ROW()-ROW(テーブル13[[#Headers],[№]])</calculatedColumnFormula>
    </tableColumn>
    <tableColumn id="2" xr3:uid="{AF2BF819-4921-433D-8355-08598DE1DD05}" name="氏名"/>
    <tableColumn id="3" xr3:uid="{F007089D-7F8D-43C0-8E21-F28F4A5A3CA0}" name="eメールアドレス"/>
    <tableColumn id="7" xr3:uid="{0C874462-EFA5-4593-956B-C4D5C08EFF05}" name="コース選択（リストから選択してください）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241417-FED2-44CA-9DD6-C926DEB2A862}" name="テーブル1" displayName="テーブル1" ref="A3:F33" totalsRowShown="0" headerRowDxfId="6">
  <autoFilter ref="A3:F33" xr:uid="{8B241417-FED2-44CA-9DD6-C926DEB2A862}"/>
  <tableColumns count="6">
    <tableColumn id="1" xr3:uid="{0CD6F3F2-4417-4042-B77B-33B4E705FCDE}" name="№"/>
    <tableColumn id="2" xr3:uid="{65E738F6-C0B3-421F-884D-54BA15F41DAE}" name="氏名"/>
    <tableColumn id="3" xr3:uid="{BA164897-2400-43EC-9085-2C60F03EB412}" name="eメールアドレス"/>
    <tableColumn id="7" xr3:uid="{DA4E264A-3018-4926-A24C-E6577F6C8CF1}" name="電材パック"/>
    <tableColumn id="4" xr3:uid="{1CAA2117-3ABF-4791-A254-68D48141E6E6}" name="住建パック"/>
    <tableColumn id="5" xr3:uid="{047D6F7B-9833-4684-8578-DC2E959B5225}" name="電材住建パック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printerSettings" Target="../printerSettings/printerSettings2.bin"/><Relationship Id="rId7" Type="http://schemas.openxmlformats.org/officeDocument/2006/relationships/image" Target="../media/image2.emf"/><Relationship Id="rId2" Type="http://schemas.openxmlformats.org/officeDocument/2006/relationships/hyperlink" Target="https://panasonic.co.jp/ew/pewbct/e-library/pdf/hojin_yakkan.pdf" TargetMode="External"/><Relationship Id="rId1" Type="http://schemas.openxmlformats.org/officeDocument/2006/relationships/hyperlink" Target="https://panasonic.co.jp/ew/pewbct/privacy/" TargetMode="External"/><Relationship Id="rId6" Type="http://schemas.openxmlformats.org/officeDocument/2006/relationships/control" Target="../activeX/activeX1.xml"/><Relationship Id="rId11" Type="http://schemas.openxmlformats.org/officeDocument/2006/relationships/ctrlProp" Target="../ctrlProps/ctrlProp4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3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panasonic.co.jp/ew/pewbct/online-law/pdf/chokogaku_hojin_yakkan.pdf" TargetMode="External"/><Relationship Id="rId1" Type="http://schemas.openxmlformats.org/officeDocument/2006/relationships/hyperlink" Target="https://panasonic.co.jp/ew/pewbct/privacy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323-E66C-4D0F-B3DC-19917D506275}">
  <sheetPr codeName="Sheet1">
    <pageSetUpPr fitToPage="1"/>
  </sheetPr>
  <dimension ref="A1"/>
  <sheetViews>
    <sheetView showGridLines="0" workbookViewId="0">
      <selection activeCell="B37" sqref="B37"/>
    </sheetView>
  </sheetViews>
  <sheetFormatPr defaultRowHeight="15" x14ac:dyDescent="0.3"/>
  <sheetData/>
  <phoneticPr fontId="2"/>
  <pageMargins left="0.70866141732283472" right="0.70866141732283472" top="0.74803149606299213" bottom="0.74803149606299213" header="0.31496062992125984" footer="0.31496062992125984"/>
  <pageSetup paperSize="9" scale="7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EDF91-8BAF-4D22-8992-EC46490668F6}">
  <sheetPr codeName="Sheet8">
    <pageSetUpPr fitToPage="1"/>
  </sheetPr>
  <dimension ref="A1:G61"/>
  <sheetViews>
    <sheetView showGridLines="0" topLeftCell="A21" zoomScale="85" zoomScaleNormal="85" workbookViewId="0">
      <selection activeCell="B35" sqref="B35"/>
    </sheetView>
  </sheetViews>
  <sheetFormatPr defaultRowHeight="15" x14ac:dyDescent="0.3"/>
  <cols>
    <col min="1" max="1" width="14.7265625" style="1" customWidth="1"/>
    <col min="2" max="2" width="17.6328125" customWidth="1"/>
    <col min="3" max="3" width="8.6328125" customWidth="1"/>
    <col min="4" max="4" width="12.7265625" bestFit="1" customWidth="1"/>
    <col min="5" max="5" width="43.08984375" customWidth="1"/>
    <col min="7" max="7" width="8.7265625" style="43" hidden="1" customWidth="1"/>
  </cols>
  <sheetData>
    <row r="1" spans="1:7" x14ac:dyDescent="0.3">
      <c r="A1" t="s">
        <v>24</v>
      </c>
    </row>
    <row r="3" spans="1:7" ht="5.4" customHeight="1" x14ac:dyDescent="0.3"/>
    <row r="4" spans="1:7" ht="16.2" x14ac:dyDescent="0.3">
      <c r="A4" s="36" t="s">
        <v>0</v>
      </c>
      <c r="E4" s="50" t="str">
        <f>IF(C10="","","申込書記入日："&amp;TEXT(C10,"yyyy年m月d日"))</f>
        <v/>
      </c>
    </row>
    <row r="5" spans="1:7" s="3" customFormat="1" ht="22.8" x14ac:dyDescent="0.3">
      <c r="A5" s="2" t="s">
        <v>74</v>
      </c>
      <c r="B5" s="2"/>
      <c r="C5" s="2"/>
      <c r="D5" s="2"/>
      <c r="E5" s="2"/>
      <c r="G5" s="44"/>
    </row>
    <row r="6" spans="1:7" ht="8.4" customHeight="1" thickBot="1" x14ac:dyDescent="0.35">
      <c r="A6" s="4"/>
    </row>
    <row r="7" spans="1:7" x14ac:dyDescent="0.3">
      <c r="A7" s="38" t="s">
        <v>40</v>
      </c>
      <c r="B7" s="39"/>
      <c r="C7" s="39"/>
      <c r="D7" s="39"/>
      <c r="E7" s="40"/>
      <c r="G7" s="45" t="b">
        <v>0</v>
      </c>
    </row>
    <row r="8" spans="1:7" x14ac:dyDescent="0.3">
      <c r="A8" s="47" t="s">
        <v>42</v>
      </c>
      <c r="E8" s="46"/>
      <c r="G8" s="45"/>
    </row>
    <row r="9" spans="1:7" ht="28.8" customHeight="1" thickBot="1" x14ac:dyDescent="0.35">
      <c r="A9" s="47"/>
      <c r="E9" s="51" t="str">
        <f>IF(G7=FALSE,"利用規約ご確認の上、「同意する」にチェックをお願いします","")</f>
        <v>利用規約ご確認の上、「同意する」にチェックをお願いします</v>
      </c>
      <c r="G9" s="45"/>
    </row>
    <row r="10" spans="1:7" ht="22.2" customHeight="1" thickBot="1" x14ac:dyDescent="0.35">
      <c r="A10" s="47"/>
      <c r="B10" s="50" t="s">
        <v>43</v>
      </c>
      <c r="C10" s="89"/>
      <c r="D10" s="90"/>
      <c r="E10" s="51"/>
      <c r="G10" s="45"/>
    </row>
    <row r="11" spans="1:7" ht="10.8" customHeight="1" thickBot="1" x14ac:dyDescent="0.35">
      <c r="A11" s="48"/>
      <c r="B11" s="52"/>
      <c r="C11" s="53"/>
      <c r="D11" s="53"/>
      <c r="E11" s="49"/>
      <c r="G11" s="45"/>
    </row>
    <row r="12" spans="1:7" ht="8.4" customHeight="1" x14ac:dyDescent="0.3"/>
    <row r="13" spans="1:7" x14ac:dyDescent="0.3">
      <c r="A13" s="5" t="s">
        <v>1</v>
      </c>
      <c r="B13" s="6"/>
      <c r="C13" s="6"/>
      <c r="D13" s="6"/>
      <c r="E13" s="7"/>
    </row>
    <row r="14" spans="1:7" x14ac:dyDescent="0.3">
      <c r="A14" s="22" t="s">
        <v>14</v>
      </c>
      <c r="B14" s="91"/>
      <c r="C14" s="91"/>
      <c r="D14" s="91"/>
      <c r="E14" s="92"/>
    </row>
    <row r="15" spans="1:7" ht="30" customHeight="1" x14ac:dyDescent="0.3">
      <c r="A15" s="23" t="s">
        <v>2</v>
      </c>
      <c r="B15" s="93"/>
      <c r="C15" s="93"/>
      <c r="D15" s="93"/>
      <c r="E15" s="94"/>
    </row>
    <row r="16" spans="1:7" x14ac:dyDescent="0.3">
      <c r="A16" s="22" t="s">
        <v>16</v>
      </c>
      <c r="B16" s="95"/>
      <c r="C16" s="95"/>
      <c r="D16" s="30"/>
      <c r="E16" s="31"/>
    </row>
    <row r="17" spans="1:7" ht="24" customHeight="1" x14ac:dyDescent="0.3">
      <c r="A17" s="96" t="s">
        <v>46</v>
      </c>
      <c r="B17" s="97"/>
      <c r="C17" s="97"/>
      <c r="D17" s="97"/>
      <c r="E17" s="98"/>
    </row>
    <row r="18" spans="1:7" ht="24" customHeight="1" x14ac:dyDescent="0.3">
      <c r="A18" s="80"/>
      <c r="B18" s="99"/>
      <c r="C18" s="99"/>
      <c r="D18" s="99"/>
      <c r="E18" s="84"/>
    </row>
    <row r="19" spans="1:7" ht="15" customHeight="1" x14ac:dyDescent="0.3">
      <c r="A19" s="79" t="s">
        <v>3</v>
      </c>
      <c r="B19" s="81"/>
      <c r="C19" s="82"/>
      <c r="D19" s="22" t="s">
        <v>14</v>
      </c>
      <c r="E19" s="20"/>
    </row>
    <row r="20" spans="1:7" ht="30" customHeight="1" x14ac:dyDescent="0.3">
      <c r="A20" s="80"/>
      <c r="B20" s="83"/>
      <c r="C20" s="84"/>
      <c r="D20" s="23" t="s">
        <v>15</v>
      </c>
      <c r="E20" s="19"/>
    </row>
    <row r="21" spans="1:7" x14ac:dyDescent="0.3">
      <c r="A21" s="5" t="s">
        <v>4</v>
      </c>
      <c r="B21" s="6"/>
      <c r="C21" s="6"/>
      <c r="D21" s="6"/>
      <c r="E21" s="7"/>
    </row>
    <row r="22" spans="1:7" ht="30" customHeight="1" x14ac:dyDescent="0.3">
      <c r="A22" s="24" t="s">
        <v>5</v>
      </c>
      <c r="B22" s="85"/>
      <c r="C22" s="85"/>
      <c r="D22" s="85"/>
      <c r="E22" s="86"/>
    </row>
    <row r="23" spans="1:7" ht="30" customHeight="1" x14ac:dyDescent="0.3">
      <c r="A23" s="24" t="s">
        <v>6</v>
      </c>
      <c r="B23" s="85"/>
      <c r="C23" s="86"/>
      <c r="D23" s="24" t="s">
        <v>7</v>
      </c>
      <c r="E23" s="21"/>
    </row>
    <row r="24" spans="1:7" ht="8.4" customHeight="1" x14ac:dyDescent="0.3"/>
    <row r="25" spans="1:7" x14ac:dyDescent="0.3">
      <c r="A25" s="13" t="s">
        <v>49</v>
      </c>
      <c r="B25" s="14"/>
      <c r="C25" s="14"/>
      <c r="D25" s="14"/>
      <c r="E25" s="15"/>
      <c r="G25" s="45">
        <f>IF(D27&gt;0,1,IF(D28&gt;0,2,IF(D29&gt;0,3,IF(D30&gt;0,4,0))))</f>
        <v>0</v>
      </c>
    </row>
    <row r="26" spans="1:7" x14ac:dyDescent="0.3">
      <c r="A26" s="16"/>
      <c r="B26" s="87" t="s">
        <v>21</v>
      </c>
      <c r="C26" s="87"/>
      <c r="D26" s="17" t="s">
        <v>22</v>
      </c>
      <c r="E26" s="18" t="s">
        <v>20</v>
      </c>
      <c r="G26" s="45" t="b">
        <v>0</v>
      </c>
    </row>
    <row r="27" spans="1:7" ht="53.4" customHeight="1" x14ac:dyDescent="0.3">
      <c r="A27" s="88" t="s">
        <v>72</v>
      </c>
      <c r="B27" s="27" t="s">
        <v>50</v>
      </c>
      <c r="C27" s="25" t="s">
        <v>13</v>
      </c>
      <c r="D27" s="37"/>
      <c r="E27" s="26" t="s">
        <v>71</v>
      </c>
      <c r="G27" s="43">
        <v>5000</v>
      </c>
    </row>
    <row r="28" spans="1:7" ht="53.4" customHeight="1" x14ac:dyDescent="0.3">
      <c r="A28" s="88"/>
      <c r="B28" s="27" t="s">
        <v>47</v>
      </c>
      <c r="C28" s="25"/>
      <c r="D28" s="37"/>
      <c r="E28" s="26" t="s">
        <v>69</v>
      </c>
      <c r="G28" s="43">
        <v>250</v>
      </c>
    </row>
    <row r="29" spans="1:7" ht="53.4" customHeight="1" x14ac:dyDescent="0.3">
      <c r="A29" s="77" t="s">
        <v>73</v>
      </c>
      <c r="B29" s="27" t="s">
        <v>50</v>
      </c>
      <c r="C29" s="25" t="s">
        <v>13</v>
      </c>
      <c r="D29" s="37"/>
      <c r="E29" s="26" t="s">
        <v>70</v>
      </c>
      <c r="G29" s="43">
        <v>12500</v>
      </c>
    </row>
    <row r="30" spans="1:7" ht="53.4" customHeight="1" x14ac:dyDescent="0.3">
      <c r="A30" s="78"/>
      <c r="B30" s="27" t="s">
        <v>47</v>
      </c>
      <c r="C30" s="25"/>
      <c r="D30" s="64"/>
      <c r="E30" s="26" t="s">
        <v>75</v>
      </c>
      <c r="G30" s="43">
        <v>600</v>
      </c>
    </row>
    <row r="31" spans="1:7" ht="27" customHeight="1" x14ac:dyDescent="0.3">
      <c r="A31" s="12" t="s">
        <v>8</v>
      </c>
      <c r="B31" s="74" t="s">
        <v>23</v>
      </c>
      <c r="C31" s="75"/>
      <c r="D31" s="76"/>
    </row>
    <row r="32" spans="1:7" ht="8.4" customHeight="1" x14ac:dyDescent="0.3"/>
    <row r="33" spans="1:7" x14ac:dyDescent="0.3">
      <c r="A33" s="5" t="s">
        <v>9</v>
      </c>
      <c r="B33" s="6"/>
      <c r="C33" s="6"/>
      <c r="D33" s="6"/>
      <c r="E33" s="7"/>
    </row>
    <row r="34" spans="1:7" ht="21" customHeight="1" x14ac:dyDescent="0.3">
      <c r="A34" s="32" t="s">
        <v>10</v>
      </c>
      <c r="B34" s="10" t="s">
        <v>50</v>
      </c>
      <c r="C34" s="8"/>
      <c r="D34" s="9">
        <f>IF(SUM(D27,D29)&gt;0,1000,0)</f>
        <v>0</v>
      </c>
      <c r="E34" s="33" t="str">
        <f>"（税込"&amp;TEXT(D34*1.1,"#,##0円）")&amp;"│契約開始月のみご請求"</f>
        <v>（税込0円)│契約開始月のみご請求</v>
      </c>
    </row>
    <row r="35" spans="1:7" ht="21" customHeight="1" x14ac:dyDescent="0.3">
      <c r="A35" s="34"/>
      <c r="B35" s="10" t="s">
        <v>47</v>
      </c>
      <c r="C35" s="8"/>
      <c r="D35" s="11">
        <f>SUM(D28,D30)*100</f>
        <v>0</v>
      </c>
      <c r="E35" s="33" t="str">
        <f>"（税込"&amp;TEXT(D35*1.1,"#,##0円）")&amp;"│新規・追加ID登録時にご請求"</f>
        <v>（税込0円)│新規・追加ID登録時にご請求</v>
      </c>
    </row>
    <row r="36" spans="1:7" ht="21" customHeight="1" x14ac:dyDescent="0.3">
      <c r="A36" s="62" t="s">
        <v>11</v>
      </c>
      <c r="B36" s="10" t="s">
        <v>12</v>
      </c>
      <c r="C36" s="8"/>
      <c r="D36" s="11">
        <f>(D27*G27)+(D28*G28)+(D29*G29)+(D30*G30)</f>
        <v>0</v>
      </c>
      <c r="E36" s="35" t="str">
        <f t="shared" ref="E36" si="0">"（税込"&amp;TEXT(D36*1.1,"#,##0円）")</f>
        <v>（税込0円)</v>
      </c>
    </row>
    <row r="37" spans="1:7" ht="8.4" customHeight="1" x14ac:dyDescent="0.3"/>
    <row r="38" spans="1:7" x14ac:dyDescent="0.3">
      <c r="A38" s="5" t="s">
        <v>25</v>
      </c>
      <c r="B38" s="6"/>
      <c r="C38" s="6"/>
      <c r="D38" s="6"/>
      <c r="E38" s="7"/>
    </row>
    <row r="39" spans="1:7" s="55" customFormat="1" ht="12.6" x14ac:dyDescent="0.3">
      <c r="A39" s="54" t="s">
        <v>27</v>
      </c>
      <c r="B39" s="55" t="s">
        <v>30</v>
      </c>
      <c r="E39" s="56"/>
      <c r="G39" s="57"/>
    </row>
    <row r="40" spans="1:7" s="55" customFormat="1" ht="12.6" x14ac:dyDescent="0.3">
      <c r="A40" s="54"/>
      <c r="B40" s="55" t="s">
        <v>28</v>
      </c>
      <c r="E40" s="56"/>
      <c r="G40" s="57"/>
    </row>
    <row r="41" spans="1:7" s="55" customFormat="1" ht="12.6" x14ac:dyDescent="0.3">
      <c r="A41" s="54"/>
      <c r="B41" s="55" t="s">
        <v>36</v>
      </c>
      <c r="E41" s="56"/>
      <c r="G41" s="57"/>
    </row>
    <row r="42" spans="1:7" s="55" customFormat="1" ht="12.6" x14ac:dyDescent="0.3">
      <c r="A42" s="54"/>
      <c r="B42" s="58" t="s">
        <v>29</v>
      </c>
      <c r="E42" s="56"/>
      <c r="G42" s="57"/>
    </row>
    <row r="43" spans="1:7" s="55" customFormat="1" ht="8.4" customHeight="1" x14ac:dyDescent="0.3">
      <c r="A43" s="54"/>
      <c r="E43" s="56"/>
      <c r="G43" s="57"/>
    </row>
    <row r="44" spans="1:7" s="55" customFormat="1" ht="12.6" x14ac:dyDescent="0.3">
      <c r="A44" s="54" t="s">
        <v>31</v>
      </c>
      <c r="B44" s="55" t="s">
        <v>44</v>
      </c>
      <c r="E44" s="56"/>
      <c r="G44" s="57"/>
    </row>
    <row r="45" spans="1:7" s="55" customFormat="1" ht="12.6" x14ac:dyDescent="0.3">
      <c r="A45" s="54"/>
      <c r="B45" s="55" t="s">
        <v>39</v>
      </c>
      <c r="E45" s="56"/>
      <c r="G45" s="57"/>
    </row>
    <row r="46" spans="1:7" s="55" customFormat="1" ht="12.6" x14ac:dyDescent="0.3">
      <c r="A46" s="54"/>
      <c r="B46" s="55" t="s">
        <v>45</v>
      </c>
      <c r="E46" s="56"/>
      <c r="G46" s="57"/>
    </row>
    <row r="47" spans="1:7" s="55" customFormat="1" ht="8.4" customHeight="1" x14ac:dyDescent="0.3">
      <c r="A47" s="54"/>
      <c r="E47" s="56"/>
      <c r="G47" s="57"/>
    </row>
    <row r="48" spans="1:7" s="55" customFormat="1" ht="12.6" x14ac:dyDescent="0.3">
      <c r="A48" s="54" t="s">
        <v>37</v>
      </c>
      <c r="B48" s="55" t="s">
        <v>38</v>
      </c>
      <c r="E48" s="56"/>
      <c r="G48" s="57"/>
    </row>
    <row r="49" spans="1:7" s="55" customFormat="1" ht="8.4" customHeight="1" x14ac:dyDescent="0.3">
      <c r="A49" s="54"/>
      <c r="E49" s="56"/>
      <c r="G49" s="57"/>
    </row>
    <row r="50" spans="1:7" s="55" customFormat="1" ht="12.6" x14ac:dyDescent="0.3">
      <c r="A50" s="54" t="s">
        <v>32</v>
      </c>
      <c r="B50" s="55" t="s">
        <v>26</v>
      </c>
      <c r="E50" s="56"/>
      <c r="G50" s="57"/>
    </row>
    <row r="51" spans="1:7" s="55" customFormat="1" ht="12.6" x14ac:dyDescent="0.3">
      <c r="A51" s="54"/>
      <c r="B51" s="55" t="s">
        <v>35</v>
      </c>
      <c r="E51" s="56"/>
      <c r="G51" s="57"/>
    </row>
    <row r="52" spans="1:7" s="55" customFormat="1" ht="8.4" customHeight="1" x14ac:dyDescent="0.3">
      <c r="A52" s="54"/>
      <c r="E52" s="56"/>
      <c r="G52" s="57"/>
    </row>
    <row r="53" spans="1:7" s="55" customFormat="1" ht="12.6" x14ac:dyDescent="0.3">
      <c r="A53" s="54" t="s">
        <v>33</v>
      </c>
      <c r="B53" s="55" t="s">
        <v>34</v>
      </c>
      <c r="E53" s="56"/>
      <c r="G53" s="57"/>
    </row>
    <row r="54" spans="1:7" s="55" customFormat="1" ht="12.6" x14ac:dyDescent="0.3">
      <c r="A54" s="54"/>
      <c r="B54" s="55" t="s">
        <v>48</v>
      </c>
      <c r="E54" s="56"/>
      <c r="G54" s="57"/>
    </row>
    <row r="55" spans="1:7" s="55" customFormat="1" ht="8.4" customHeight="1" x14ac:dyDescent="0.3">
      <c r="A55" s="59"/>
      <c r="B55" s="60"/>
      <c r="C55" s="60"/>
      <c r="D55" s="60"/>
      <c r="E55" s="61"/>
      <c r="G55" s="57"/>
    </row>
    <row r="56" spans="1:7" x14ac:dyDescent="0.3">
      <c r="A56" s="29"/>
      <c r="B56" s="28"/>
      <c r="C56" s="28"/>
      <c r="D56" s="28"/>
      <c r="E56" s="28"/>
    </row>
    <row r="57" spans="1:7" x14ac:dyDescent="0.3">
      <c r="A57" s="29"/>
      <c r="B57" s="28"/>
      <c r="C57" s="28"/>
      <c r="D57" s="28"/>
      <c r="E57" s="28"/>
    </row>
    <row r="58" spans="1:7" x14ac:dyDescent="0.3">
      <c r="A58" s="29"/>
      <c r="B58" s="28"/>
      <c r="C58" s="28"/>
      <c r="D58" s="28"/>
      <c r="E58" s="28"/>
    </row>
    <row r="59" spans="1:7" x14ac:dyDescent="0.3">
      <c r="A59" s="29"/>
      <c r="B59" s="28"/>
      <c r="C59" s="28"/>
      <c r="D59" s="28"/>
      <c r="E59" s="28"/>
    </row>
    <row r="60" spans="1:7" x14ac:dyDescent="0.3">
      <c r="A60" s="29"/>
      <c r="B60" s="28"/>
      <c r="C60" s="28"/>
      <c r="D60" s="28"/>
      <c r="E60" s="28"/>
    </row>
    <row r="61" spans="1:7" x14ac:dyDescent="0.3">
      <c r="A61" s="29"/>
      <c r="B61" s="28"/>
      <c r="C61" s="28"/>
      <c r="D61" s="28"/>
      <c r="E61" s="28"/>
    </row>
  </sheetData>
  <sheetProtection formatCells="0" selectLockedCells="1"/>
  <mergeCells count="15">
    <mergeCell ref="C10:D10"/>
    <mergeCell ref="B14:E14"/>
    <mergeCell ref="B15:E15"/>
    <mergeCell ref="B16:C16"/>
    <mergeCell ref="A17:A18"/>
    <mergeCell ref="B17:E17"/>
    <mergeCell ref="B18:E18"/>
    <mergeCell ref="B31:D31"/>
    <mergeCell ref="A29:A30"/>
    <mergeCell ref="A19:A20"/>
    <mergeCell ref="B19:C20"/>
    <mergeCell ref="B22:E22"/>
    <mergeCell ref="B23:C23"/>
    <mergeCell ref="B26:C26"/>
    <mergeCell ref="A27:A28"/>
  </mergeCells>
  <phoneticPr fontId="2"/>
  <conditionalFormatting sqref="D27">
    <cfRule type="cellIs" dxfId="2" priority="2" operator="equal">
      <formula>0</formula>
    </cfRule>
  </conditionalFormatting>
  <conditionalFormatting sqref="D29">
    <cfRule type="cellIs" dxfId="1" priority="1" operator="equal">
      <formula>0</formula>
    </cfRule>
  </conditionalFormatting>
  <dataValidations count="7">
    <dataValidation imeMode="off" allowBlank="1" showInputMessage="1" showErrorMessage="1" sqref="B19:C20 E23 B16:C16" xr:uid="{F6D562F5-0B70-4F73-859B-6957BF70AB54}"/>
    <dataValidation type="list" allowBlank="1" showInputMessage="1" showErrorMessage="1" sqref="B31" xr:uid="{C1401558-CBAD-4FED-A1EE-AEA322AEF196}">
      <formula1>開始月</formula1>
    </dataValidation>
    <dataValidation type="whole" imeMode="off" operator="greaterThanOrEqual" allowBlank="1" showInputMessage="1" showErrorMessage="1" errorTitle="最小申込ID数エラー" error="10ID以上から申込可能です" promptTitle="申込ID数" prompt="個別IDプランを選択時の必要ID数をご記入ください。_x000a__x000a_10ID以上から申込可能です。" sqref="D28 D30" xr:uid="{2E2D1C9B-E041-4701-B002-BBE864B1F9DF}">
      <formula1>10</formula1>
    </dataValidation>
    <dataValidation imeMode="fullKatakana" allowBlank="1" showInputMessage="1" showErrorMessage="1" sqref="B14:E14 E19" xr:uid="{20DC8770-384E-44A5-AE30-FCA0FBA2447B}"/>
    <dataValidation imeMode="hiragana" allowBlank="1" showInputMessage="1" showErrorMessage="1" sqref="E20 B15:E18 B22:E22 B23:C23" xr:uid="{2C73CF69-BCE1-4832-A51E-FC4FA3977FB5}"/>
    <dataValidation allowBlank="1" showInputMessage="1" showErrorMessage="1" prompt="利用規約を確認した日付（yyyy/m/d）を登録してください" sqref="C10:D10" xr:uid="{7CF61884-1D08-4EF5-85AA-1AA80098D2A7}"/>
    <dataValidation imeMode="off" allowBlank="1" showInputMessage="1" showErrorMessage="1" promptTitle="申込ID数" prompt="共通IDプランを選択時の必要ID数をご記入ください" sqref="D27 D29" xr:uid="{D4D4ACDB-2CF6-4F0F-9FA2-7C12ED3FD44E}"/>
  </dataValidations>
  <hyperlinks>
    <hyperlink ref="B42" r:id="rId1" xr:uid="{D29DD750-10F3-4B48-BE48-B34680B94DD8}"/>
    <hyperlink ref="A8" r:id="rId2" xr:uid="{C9A8FD5C-7A3E-4A65-AE0D-322E39301262}"/>
  </hyperlinks>
  <printOptions horizontalCentered="1"/>
  <pageMargins left="0.51181102362204722" right="0.51181102362204722" top="0.55118110236220474" bottom="0.35433070866141736" header="0.31496062992125984" footer="0.31496062992125984"/>
  <pageSetup paperSize="9" scale="74" orientation="portrait" r:id="rId3"/>
  <drawing r:id="rId4"/>
  <legacyDrawing r:id="rId5"/>
  <controls>
    <mc:AlternateContent xmlns:mc="http://schemas.openxmlformats.org/markup-compatibility/2006">
      <mc:Choice Requires="x14">
        <control shapeId="10243" r:id="rId6" name="CheckBox1">
          <controlPr defaultSize="0" autoLine="0" linkedCell="G7" r:id="rId7">
            <anchor moveWithCells="1">
              <from>
                <xdr:col>1</xdr:col>
                <xdr:colOff>792480</xdr:colOff>
                <xdr:row>8</xdr:row>
                <xdr:rowOff>53340</xdr:rowOff>
              </from>
              <to>
                <xdr:col>3</xdr:col>
                <xdr:colOff>960120</xdr:colOff>
                <xdr:row>8</xdr:row>
                <xdr:rowOff>266700</xdr:rowOff>
              </to>
            </anchor>
          </controlPr>
        </control>
      </mc:Choice>
      <mc:Fallback>
        <control shapeId="10243" r:id="rId6" name="CheckBox1"/>
      </mc:Fallback>
    </mc:AlternateContent>
    <mc:AlternateContent xmlns:mc="http://schemas.openxmlformats.org/markup-compatibility/2006">
      <mc:Choice Requires="x14">
        <control shapeId="10241" r:id="rId8" name="Option Button 1">
          <controlPr defaultSize="0" autoFill="0" autoLine="0" autoPict="0">
            <anchor moveWithCells="1">
              <from>
                <xdr:col>2</xdr:col>
                <xdr:colOff>274320</xdr:colOff>
                <xdr:row>26</xdr:row>
                <xdr:rowOff>213360</xdr:rowOff>
              </from>
              <to>
                <xdr:col>2</xdr:col>
                <xdr:colOff>617220</xdr:colOff>
                <xdr:row>26</xdr:row>
                <xdr:rowOff>480060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42" r:id="rId9" name="Option Button 2">
          <controlPr defaultSize="0" autoFill="0" autoLine="0" autoPict="0">
            <anchor moveWithCells="1">
              <from>
                <xdr:col>2</xdr:col>
                <xdr:colOff>274320</xdr:colOff>
                <xdr:row>27</xdr:row>
                <xdr:rowOff>220980</xdr:rowOff>
              </from>
              <to>
                <xdr:col>2</xdr:col>
                <xdr:colOff>617220</xdr:colOff>
                <xdr:row>27</xdr:row>
                <xdr:rowOff>502920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44" r:id="rId10" name="Option Button 4">
          <controlPr defaultSize="0" autoFill="0" autoLine="0" autoPict="0">
            <anchor moveWithCells="1">
              <from>
                <xdr:col>2</xdr:col>
                <xdr:colOff>274320</xdr:colOff>
                <xdr:row>28</xdr:row>
                <xdr:rowOff>213360</xdr:rowOff>
              </from>
              <to>
                <xdr:col>2</xdr:col>
                <xdr:colOff>617220</xdr:colOff>
                <xdr:row>28</xdr:row>
                <xdr:rowOff>480060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45" r:id="rId11" name="Option Button 5">
          <controlPr defaultSize="0" autoFill="0" autoLine="0" autoPict="0">
            <anchor moveWithCells="1">
              <from>
                <xdr:col>2</xdr:col>
                <xdr:colOff>274320</xdr:colOff>
                <xdr:row>29</xdr:row>
                <xdr:rowOff>220980</xdr:rowOff>
              </from>
              <to>
                <xdr:col>2</xdr:col>
                <xdr:colOff>617220</xdr:colOff>
                <xdr:row>29</xdr:row>
                <xdr:rowOff>502920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4DB06-CDED-46A6-A7F7-D63B8A3BA812}">
  <sheetPr codeName="Sheet9">
    <pageSetUpPr fitToPage="1"/>
  </sheetPr>
  <dimension ref="A1:G62"/>
  <sheetViews>
    <sheetView showGridLines="0" tabSelected="1" zoomScale="85" zoomScaleNormal="85" workbookViewId="0">
      <selection activeCell="E30" sqref="E30"/>
    </sheetView>
  </sheetViews>
  <sheetFormatPr defaultRowHeight="15" x14ac:dyDescent="0.3"/>
  <cols>
    <col min="1" max="1" width="14.7265625" style="1" customWidth="1"/>
    <col min="2" max="2" width="23.26953125" customWidth="1"/>
    <col min="3" max="3" width="12.81640625" customWidth="1"/>
    <col min="4" max="4" width="12.7265625" bestFit="1" customWidth="1"/>
    <col min="5" max="5" width="48.90625" customWidth="1"/>
    <col min="7" max="7" width="8.7265625" style="43" customWidth="1"/>
  </cols>
  <sheetData>
    <row r="1" spans="1:7" x14ac:dyDescent="0.3">
      <c r="A1" t="s">
        <v>24</v>
      </c>
    </row>
    <row r="3" spans="1:7" ht="5.4" customHeight="1" x14ac:dyDescent="0.3"/>
    <row r="4" spans="1:7" ht="16.2" x14ac:dyDescent="0.3">
      <c r="A4" s="36" t="s">
        <v>0</v>
      </c>
      <c r="E4" s="50" t="str">
        <f>IF(C11="","","申込書記入日："&amp;TEXT(C11,"yyyy年m月d日"))</f>
        <v/>
      </c>
    </row>
    <row r="5" spans="1:7" s="3" customFormat="1" ht="22.8" x14ac:dyDescent="0.3">
      <c r="A5" s="2" t="s">
        <v>104</v>
      </c>
      <c r="B5" s="2"/>
      <c r="C5" s="2"/>
      <c r="D5" s="2"/>
      <c r="E5" s="2"/>
      <c r="G5" s="44"/>
    </row>
    <row r="6" spans="1:7" ht="8.4" customHeight="1" thickBot="1" x14ac:dyDescent="0.35">
      <c r="A6" s="4"/>
    </row>
    <row r="7" spans="1:7" ht="18.600000000000001" x14ac:dyDescent="0.3">
      <c r="A7" s="65" t="s">
        <v>40</v>
      </c>
      <c r="B7" s="39"/>
      <c r="C7" s="39"/>
      <c r="D7" s="39"/>
      <c r="E7" s="40"/>
      <c r="G7" s="45"/>
    </row>
    <row r="8" spans="1:7" s="67" customFormat="1" ht="16.2" x14ac:dyDescent="0.3">
      <c r="A8" s="66" t="s">
        <v>78</v>
      </c>
      <c r="E8" s="68"/>
      <c r="G8" s="69"/>
    </row>
    <row r="9" spans="1:7" x14ac:dyDescent="0.3">
      <c r="A9" s="119" t="s">
        <v>76</v>
      </c>
      <c r="B9" s="120"/>
      <c r="E9" s="51"/>
      <c r="G9" s="45"/>
    </row>
    <row r="10" spans="1:7" ht="28.8" customHeight="1" thickBot="1" x14ac:dyDescent="0.35">
      <c r="A10" s="70"/>
      <c r="C10" s="63" t="s">
        <v>77</v>
      </c>
      <c r="E10" s="51"/>
      <c r="G10" s="45"/>
    </row>
    <row r="11" spans="1:7" ht="22.2" customHeight="1" thickBot="1" x14ac:dyDescent="0.35">
      <c r="A11" s="70"/>
      <c r="B11" s="50" t="s">
        <v>43</v>
      </c>
      <c r="C11" s="89"/>
      <c r="D11" s="90"/>
      <c r="E11" s="51"/>
      <c r="G11" s="45"/>
    </row>
    <row r="12" spans="1:7" ht="10.8" customHeight="1" thickBot="1" x14ac:dyDescent="0.35">
      <c r="A12" s="71"/>
      <c r="B12" s="52"/>
      <c r="C12" s="53"/>
      <c r="D12" s="53"/>
      <c r="E12" s="49"/>
      <c r="G12" s="45"/>
    </row>
    <row r="13" spans="1:7" ht="8.4" customHeight="1" x14ac:dyDescent="0.3"/>
    <row r="14" spans="1:7" ht="19.2" customHeight="1" x14ac:dyDescent="0.3">
      <c r="A14" s="5" t="s">
        <v>116</v>
      </c>
      <c r="B14" s="6"/>
      <c r="C14" s="6"/>
      <c r="D14" s="6"/>
      <c r="E14" s="7"/>
    </row>
    <row r="15" spans="1:7" x14ac:dyDescent="0.3">
      <c r="A15" s="22" t="s">
        <v>14</v>
      </c>
      <c r="B15" s="91"/>
      <c r="C15" s="91"/>
      <c r="D15" s="91"/>
      <c r="E15" s="92"/>
    </row>
    <row r="16" spans="1:7" ht="30" customHeight="1" x14ac:dyDescent="0.3">
      <c r="A16" s="23" t="s">
        <v>2</v>
      </c>
      <c r="B16" s="93"/>
      <c r="C16" s="93"/>
      <c r="D16" s="93"/>
      <c r="E16" s="94"/>
    </row>
    <row r="17" spans="1:7" x14ac:dyDescent="0.3">
      <c r="A17" s="22" t="s">
        <v>16</v>
      </c>
      <c r="B17" s="95"/>
      <c r="C17" s="95"/>
      <c r="D17" s="30"/>
      <c r="E17" s="31"/>
    </row>
    <row r="18" spans="1:7" ht="24" customHeight="1" x14ac:dyDescent="0.3">
      <c r="A18" s="96" t="s">
        <v>46</v>
      </c>
      <c r="B18" s="97"/>
      <c r="C18" s="97"/>
      <c r="D18" s="97"/>
      <c r="E18" s="98"/>
    </row>
    <row r="19" spans="1:7" ht="24" customHeight="1" x14ac:dyDescent="0.3">
      <c r="A19" s="80"/>
      <c r="B19" s="99"/>
      <c r="C19" s="99"/>
      <c r="D19" s="99"/>
      <c r="E19" s="84"/>
    </row>
    <row r="20" spans="1:7" ht="15" customHeight="1" x14ac:dyDescent="0.3">
      <c r="A20" s="79" t="s">
        <v>3</v>
      </c>
      <c r="B20" s="81"/>
      <c r="C20" s="82"/>
      <c r="D20" s="22" t="s">
        <v>14</v>
      </c>
      <c r="E20" s="20"/>
    </row>
    <row r="21" spans="1:7" ht="30" customHeight="1" x14ac:dyDescent="0.3">
      <c r="A21" s="80"/>
      <c r="B21" s="83"/>
      <c r="C21" s="84"/>
      <c r="D21" s="23" t="s">
        <v>15</v>
      </c>
      <c r="E21" s="19"/>
    </row>
    <row r="22" spans="1:7" ht="19.2" customHeight="1" x14ac:dyDescent="0.3">
      <c r="A22" s="5" t="s">
        <v>115</v>
      </c>
      <c r="B22" s="6"/>
      <c r="C22" s="6"/>
      <c r="D22" s="6"/>
      <c r="E22" s="7"/>
    </row>
    <row r="23" spans="1:7" ht="30" customHeight="1" x14ac:dyDescent="0.3">
      <c r="A23" s="24" t="s">
        <v>5</v>
      </c>
      <c r="B23" s="85"/>
      <c r="C23" s="85"/>
      <c r="D23" s="85"/>
      <c r="E23" s="86"/>
    </row>
    <row r="24" spans="1:7" ht="30" customHeight="1" x14ac:dyDescent="0.3">
      <c r="A24" s="24" t="s">
        <v>6</v>
      </c>
      <c r="B24" s="85"/>
      <c r="C24" s="86"/>
      <c r="D24" s="24" t="s">
        <v>7</v>
      </c>
      <c r="E24" s="21"/>
    </row>
    <row r="25" spans="1:7" ht="8.4" customHeight="1" x14ac:dyDescent="0.3"/>
    <row r="26" spans="1:7" ht="19.2" customHeight="1" x14ac:dyDescent="0.3">
      <c r="A26" s="13" t="s">
        <v>108</v>
      </c>
      <c r="B26" s="14"/>
      <c r="C26" s="14"/>
      <c r="D26" s="14"/>
      <c r="E26" s="15"/>
      <c r="G26" s="45"/>
    </row>
    <row r="27" spans="1:7" ht="27" customHeight="1" x14ac:dyDescent="0.3">
      <c r="A27" s="12" t="s">
        <v>102</v>
      </c>
      <c r="B27" s="100" t="s">
        <v>84</v>
      </c>
      <c r="C27" s="101"/>
      <c r="D27" s="102"/>
    </row>
    <row r="28" spans="1:7" ht="8.4" customHeight="1" x14ac:dyDescent="0.3"/>
    <row r="29" spans="1:7" s="3" customFormat="1" ht="25.8" customHeight="1" x14ac:dyDescent="0.3">
      <c r="A29" s="103" t="s">
        <v>111</v>
      </c>
      <c r="B29" s="104"/>
      <c r="C29" s="104"/>
      <c r="D29" s="104"/>
      <c r="E29" s="118" t="s">
        <v>121</v>
      </c>
      <c r="G29" s="105"/>
    </row>
    <row r="30" spans="1:7" ht="19.8" customHeight="1" x14ac:dyDescent="0.3">
      <c r="A30" s="110"/>
      <c r="B30" s="73"/>
      <c r="C30" s="73"/>
      <c r="D30" s="17" t="s">
        <v>22</v>
      </c>
      <c r="E30" s="117" t="s">
        <v>122</v>
      </c>
      <c r="G30" s="45"/>
    </row>
    <row r="31" spans="1:7" ht="96" customHeight="1" x14ac:dyDescent="0.3">
      <c r="A31" s="111" t="s">
        <v>112</v>
      </c>
      <c r="B31" s="112" t="s">
        <v>81</v>
      </c>
      <c r="C31" s="113" t="s">
        <v>109</v>
      </c>
      <c r="D31" s="116">
        <f>COUNTIFS(テーブル13[コース選択（リストから選択してください）],TRIM(eラーニング申込書!A31))</f>
        <v>0</v>
      </c>
      <c r="E31" s="114" t="s">
        <v>117</v>
      </c>
    </row>
    <row r="32" spans="1:7" ht="96" customHeight="1" x14ac:dyDescent="0.3">
      <c r="A32" s="115" t="s">
        <v>113</v>
      </c>
      <c r="B32" s="112" t="s">
        <v>82</v>
      </c>
      <c r="C32" s="113" t="s">
        <v>109</v>
      </c>
      <c r="D32" s="116">
        <f>COUNTIFS(テーブル13[コース選択（リストから選択してください）],TRIM(eラーニング申込書!A32))</f>
        <v>0</v>
      </c>
      <c r="E32" s="114" t="s">
        <v>118</v>
      </c>
    </row>
    <row r="33" spans="1:7" ht="127.8" customHeight="1" x14ac:dyDescent="0.3">
      <c r="A33" s="115" t="s">
        <v>114</v>
      </c>
      <c r="B33" s="112" t="s">
        <v>83</v>
      </c>
      <c r="C33" s="113" t="s">
        <v>110</v>
      </c>
      <c r="D33" s="116">
        <f>COUNTIFS(テーブル13[コース選択（リストから選択してください）],TRIM(eラーニング申込書!A33))</f>
        <v>0</v>
      </c>
      <c r="E33" s="114" t="s">
        <v>119</v>
      </c>
    </row>
    <row r="34" spans="1:7" ht="8.4" customHeight="1" x14ac:dyDescent="0.3"/>
    <row r="35" spans="1:7" ht="19.2" customHeight="1" x14ac:dyDescent="0.3">
      <c r="A35" s="5" t="s">
        <v>103</v>
      </c>
      <c r="B35" s="6"/>
      <c r="C35" s="6"/>
      <c r="D35" s="6"/>
      <c r="E35" s="7"/>
    </row>
    <row r="36" spans="1:7" ht="21" customHeight="1" x14ac:dyDescent="0.3">
      <c r="A36" s="62"/>
      <c r="B36" s="10"/>
      <c r="C36" s="106">
        <f>SUM(D31:D32)*15000+(D33*20000)</f>
        <v>0</v>
      </c>
      <c r="D36" s="106"/>
      <c r="E36" s="35" t="str">
        <f>"（税込"&amp;TEXT(C36*1.1,"#,##0円）")</f>
        <v>（税込0円)</v>
      </c>
    </row>
    <row r="37" spans="1:7" ht="8.4" customHeight="1" x14ac:dyDescent="0.3"/>
    <row r="38" spans="1:7" ht="19.2" customHeight="1" x14ac:dyDescent="0.3">
      <c r="A38" s="5" t="s">
        <v>25</v>
      </c>
      <c r="B38" s="6"/>
      <c r="C38" s="6"/>
      <c r="D38" s="6"/>
      <c r="E38" s="7"/>
    </row>
    <row r="39" spans="1:7" s="55" customFormat="1" ht="6" customHeight="1" x14ac:dyDescent="0.3">
      <c r="A39" s="54"/>
      <c r="E39" s="56"/>
      <c r="G39" s="57"/>
    </row>
    <row r="40" spans="1:7" s="55" customFormat="1" ht="12.6" x14ac:dyDescent="0.3">
      <c r="A40" s="54" t="s">
        <v>91</v>
      </c>
      <c r="B40" s="55" t="s">
        <v>92</v>
      </c>
      <c r="E40" s="56"/>
      <c r="G40" s="57"/>
    </row>
    <row r="41" spans="1:7" s="55" customFormat="1" ht="12.6" x14ac:dyDescent="0.3">
      <c r="A41" s="54"/>
      <c r="B41" s="55" t="s">
        <v>93</v>
      </c>
      <c r="E41" s="56"/>
      <c r="G41" s="57"/>
    </row>
    <row r="42" spans="1:7" s="55" customFormat="1" ht="12.6" x14ac:dyDescent="0.3">
      <c r="A42" s="54"/>
      <c r="B42" s="55" t="s">
        <v>94</v>
      </c>
      <c r="E42" s="56"/>
      <c r="G42" s="57"/>
    </row>
    <row r="43" spans="1:7" s="55" customFormat="1" ht="12.6" x14ac:dyDescent="0.3">
      <c r="A43" s="54"/>
      <c r="B43" s="58" t="s">
        <v>29</v>
      </c>
      <c r="E43" s="56"/>
      <c r="G43" s="57"/>
    </row>
    <row r="44" spans="1:7" s="55" customFormat="1" ht="8.4" customHeight="1" x14ac:dyDescent="0.3">
      <c r="A44" s="54"/>
      <c r="E44" s="56"/>
      <c r="G44" s="57"/>
    </row>
    <row r="45" spans="1:7" s="55" customFormat="1" ht="12.6" x14ac:dyDescent="0.3">
      <c r="A45" s="54" t="s">
        <v>95</v>
      </c>
      <c r="B45" s="55" t="s">
        <v>96</v>
      </c>
      <c r="E45" s="56"/>
      <c r="G45" s="57"/>
    </row>
    <row r="46" spans="1:7" s="55" customFormat="1" ht="8.4" customHeight="1" x14ac:dyDescent="0.3">
      <c r="A46" s="54"/>
      <c r="E46" s="56"/>
      <c r="G46" s="57"/>
    </row>
    <row r="47" spans="1:7" s="55" customFormat="1" ht="12.6" x14ac:dyDescent="0.3">
      <c r="A47" s="54" t="s">
        <v>88</v>
      </c>
      <c r="B47" s="55" t="s">
        <v>89</v>
      </c>
      <c r="E47" s="56"/>
      <c r="G47" s="57"/>
    </row>
    <row r="48" spans="1:7" s="55" customFormat="1" ht="8.4" customHeight="1" x14ac:dyDescent="0.3">
      <c r="A48" s="54"/>
      <c r="E48" s="56"/>
      <c r="G48" s="57"/>
    </row>
    <row r="49" spans="1:7" s="55" customFormat="1" ht="12.6" x14ac:dyDescent="0.3">
      <c r="A49" s="54" t="s">
        <v>85</v>
      </c>
      <c r="B49" s="55" t="s">
        <v>87</v>
      </c>
      <c r="E49" s="56"/>
      <c r="G49" s="57"/>
    </row>
    <row r="50" spans="1:7" s="55" customFormat="1" ht="8.4" customHeight="1" x14ac:dyDescent="0.3">
      <c r="A50" s="54"/>
      <c r="E50" s="56"/>
      <c r="G50" s="57"/>
    </row>
    <row r="51" spans="1:7" s="55" customFormat="1" ht="12.6" x14ac:dyDescent="0.3">
      <c r="A51" s="54" t="s">
        <v>86</v>
      </c>
      <c r="B51" s="55" t="s">
        <v>90</v>
      </c>
      <c r="E51" s="56"/>
      <c r="G51" s="57"/>
    </row>
    <row r="52" spans="1:7" s="55" customFormat="1" ht="8.4" customHeight="1" x14ac:dyDescent="0.3">
      <c r="A52" s="54"/>
      <c r="E52" s="56"/>
      <c r="G52" s="57"/>
    </row>
    <row r="53" spans="1:7" s="55" customFormat="1" ht="12.6" x14ac:dyDescent="0.3">
      <c r="A53" s="54" t="s">
        <v>106</v>
      </c>
      <c r="B53" s="55" t="s">
        <v>105</v>
      </c>
      <c r="E53" s="56"/>
      <c r="G53" s="57"/>
    </row>
    <row r="54" spans="1:7" s="55" customFormat="1" ht="8.4" customHeight="1" x14ac:dyDescent="0.3">
      <c r="A54" s="54"/>
      <c r="E54" s="56"/>
      <c r="G54" s="57"/>
    </row>
    <row r="55" spans="1:7" s="55" customFormat="1" ht="12.6" x14ac:dyDescent="0.3">
      <c r="A55" s="54" t="s">
        <v>33</v>
      </c>
      <c r="B55" s="55" t="s">
        <v>97</v>
      </c>
      <c r="E55" s="56"/>
      <c r="G55" s="57"/>
    </row>
    <row r="56" spans="1:7" s="55" customFormat="1" ht="8.4" customHeight="1" x14ac:dyDescent="0.3">
      <c r="A56" s="59"/>
      <c r="B56" s="60"/>
      <c r="C56" s="60"/>
      <c r="D56" s="60"/>
      <c r="E56" s="61"/>
      <c r="G56" s="57"/>
    </row>
    <row r="57" spans="1:7" x14ac:dyDescent="0.3">
      <c r="A57" s="29"/>
      <c r="B57" s="28"/>
      <c r="C57" s="28"/>
      <c r="D57" s="28"/>
      <c r="E57" s="28"/>
    </row>
    <row r="58" spans="1:7" x14ac:dyDescent="0.3">
      <c r="A58" s="29"/>
      <c r="B58" s="28"/>
      <c r="C58" s="28"/>
      <c r="D58" s="28"/>
      <c r="E58" s="28"/>
    </row>
    <row r="59" spans="1:7" x14ac:dyDescent="0.3">
      <c r="A59" s="29"/>
      <c r="B59" s="28"/>
      <c r="C59" s="28"/>
      <c r="D59" s="28"/>
      <c r="E59" s="28"/>
    </row>
    <row r="60" spans="1:7" x14ac:dyDescent="0.3">
      <c r="A60" s="29"/>
      <c r="B60" s="28"/>
      <c r="C60" s="28"/>
      <c r="D60" s="28"/>
      <c r="E60" s="28"/>
    </row>
    <row r="61" spans="1:7" x14ac:dyDescent="0.3">
      <c r="A61" s="29"/>
      <c r="B61" s="28"/>
      <c r="C61" s="28"/>
      <c r="D61" s="28"/>
      <c r="E61" s="28"/>
    </row>
    <row r="62" spans="1:7" x14ac:dyDescent="0.3">
      <c r="A62" s="29"/>
      <c r="B62" s="28"/>
      <c r="C62" s="28"/>
      <c r="D62" s="28"/>
      <c r="E62" s="28"/>
    </row>
  </sheetData>
  <sheetProtection formatCells="0" selectLockedCells="1"/>
  <mergeCells count="14">
    <mergeCell ref="C36:D36"/>
    <mergeCell ref="A9:B9"/>
    <mergeCell ref="B27:D27"/>
    <mergeCell ref="A20:A21"/>
    <mergeCell ref="B20:C21"/>
    <mergeCell ref="B23:E23"/>
    <mergeCell ref="B24:C24"/>
    <mergeCell ref="C11:D11"/>
    <mergeCell ref="B15:E15"/>
    <mergeCell ref="B16:E16"/>
    <mergeCell ref="B17:C17"/>
    <mergeCell ref="A18:A19"/>
    <mergeCell ref="B18:E18"/>
    <mergeCell ref="B19:E19"/>
  </mergeCells>
  <phoneticPr fontId="2"/>
  <conditionalFormatting sqref="B27:D27">
    <cfRule type="cellIs" dxfId="0" priority="1" operator="equal">
      <formula>"開始希望日を選択してください"</formula>
    </cfRule>
  </conditionalFormatting>
  <dataValidations disablePrompts="1" count="4">
    <dataValidation allowBlank="1" showInputMessage="1" showErrorMessage="1" prompt="利用規約を確認した日付（yyyy/m/d）を登録してください" sqref="C11:D11" xr:uid="{5ED23ECB-4B2D-4346-998C-B729C46AEAD1}"/>
    <dataValidation imeMode="hiragana" allowBlank="1" showInputMessage="1" showErrorMessage="1" sqref="E21 B16:E19 B23:E23 B24:C26" xr:uid="{B1AEF24B-190D-44EE-9858-9309BF7F460B}"/>
    <dataValidation imeMode="fullKatakana" allowBlank="1" showInputMessage="1" showErrorMessage="1" sqref="B15:E15 E20" xr:uid="{01E5F610-2ADF-4EAC-8E8B-2E63BC8484FF}"/>
    <dataValidation imeMode="off" allowBlank="1" showInputMessage="1" showErrorMessage="1" sqref="B20:C21 E24:E27 B17:C17" xr:uid="{F9F51670-929C-4A7F-85C9-E019BA05E393}"/>
  </dataValidations>
  <hyperlinks>
    <hyperlink ref="B43" r:id="rId1" xr:uid="{4D417DD6-3247-4493-B00A-F0B986D073EC}"/>
    <hyperlink ref="A9" r:id="rId2" xr:uid="{3F423757-A644-496D-995A-007D4A67B361}"/>
    <hyperlink ref="E30" location="申込名簿!B4" display="申込名簿はこちら" xr:uid="{436BD6DD-1C13-48E5-A4D9-6BA3FE93EEF8}"/>
  </hyperlinks>
  <printOptions horizontalCentered="1"/>
  <pageMargins left="0.51181102362204722" right="0.51181102362204722" top="0.55118110236220474" bottom="0.35433070866141736" header="0.31496062992125984" footer="0.31496062992125984"/>
  <pageSetup paperSize="9" scale="65" orientation="portrait"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18E1AA9C-25EB-43D6-8180-25B33D905922}">
          <x14:formula1>
            <xm:f>Sheet2!$C$2:$C$5</xm:f>
          </x14:formula1>
          <xm:sqref>B27:D27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D5EF-3194-49B6-880E-35B2682B025C}">
  <dimension ref="A1:D53"/>
  <sheetViews>
    <sheetView showGridLines="0" workbookViewId="0">
      <selection activeCell="B4" sqref="B4"/>
    </sheetView>
  </sheetViews>
  <sheetFormatPr defaultRowHeight="15" x14ac:dyDescent="0.3"/>
  <cols>
    <col min="1" max="1" width="5.36328125" customWidth="1"/>
    <col min="2" max="2" width="14.81640625" bestFit="1" customWidth="1"/>
    <col min="3" max="3" width="30.36328125" customWidth="1"/>
    <col min="4" max="4" width="32.453125" bestFit="1" customWidth="1"/>
  </cols>
  <sheetData>
    <row r="1" spans="1:4" s="109" customFormat="1" ht="24.6" x14ac:dyDescent="0.3">
      <c r="A1" s="108" t="s">
        <v>120</v>
      </c>
      <c r="B1" s="108"/>
      <c r="C1" s="108"/>
      <c r="D1" s="108"/>
    </row>
    <row r="3" spans="1:4" s="42" customFormat="1" x14ac:dyDescent="0.3">
      <c r="A3" s="42" t="s">
        <v>41</v>
      </c>
      <c r="B3" s="42" t="s">
        <v>100</v>
      </c>
      <c r="C3" s="42" t="s">
        <v>101</v>
      </c>
      <c r="D3" s="42" t="s">
        <v>123</v>
      </c>
    </row>
    <row r="4" spans="1:4" x14ac:dyDescent="0.3">
      <c r="A4">
        <f>ROW()-ROW(テーブル13[[#Headers],[№]])</f>
        <v>1</v>
      </c>
    </row>
    <row r="5" spans="1:4" x14ac:dyDescent="0.3">
      <c r="A5">
        <f>ROW()-ROW(テーブル13[[#Headers],[№]])</f>
        <v>2</v>
      </c>
    </row>
    <row r="6" spans="1:4" x14ac:dyDescent="0.3">
      <c r="A6">
        <f>ROW()-ROW(テーブル13[[#Headers],[№]])</f>
        <v>3</v>
      </c>
    </row>
    <row r="7" spans="1:4" x14ac:dyDescent="0.3">
      <c r="A7">
        <f>ROW()-ROW(テーブル13[[#Headers],[№]])</f>
        <v>4</v>
      </c>
    </row>
    <row r="8" spans="1:4" x14ac:dyDescent="0.3">
      <c r="A8">
        <f>ROW()-ROW(テーブル13[[#Headers],[№]])</f>
        <v>5</v>
      </c>
    </row>
    <row r="9" spans="1:4" x14ac:dyDescent="0.3">
      <c r="A9">
        <f>ROW()-ROW(テーブル13[[#Headers],[№]])</f>
        <v>6</v>
      </c>
    </row>
    <row r="10" spans="1:4" x14ac:dyDescent="0.3">
      <c r="A10">
        <f>ROW()-ROW(テーブル13[[#Headers],[№]])</f>
        <v>7</v>
      </c>
    </row>
    <row r="11" spans="1:4" x14ac:dyDescent="0.3">
      <c r="A11">
        <f>ROW()-ROW(テーブル13[[#Headers],[№]])</f>
        <v>8</v>
      </c>
    </row>
    <row r="12" spans="1:4" x14ac:dyDescent="0.3">
      <c r="A12">
        <f>ROW()-ROW(テーブル13[[#Headers],[№]])</f>
        <v>9</v>
      </c>
    </row>
    <row r="13" spans="1:4" x14ac:dyDescent="0.3">
      <c r="A13">
        <f>ROW()-ROW(テーブル13[[#Headers],[№]])</f>
        <v>10</v>
      </c>
    </row>
    <row r="14" spans="1:4" x14ac:dyDescent="0.3">
      <c r="A14">
        <f>ROW()-ROW(テーブル13[[#Headers],[№]])</f>
        <v>11</v>
      </c>
    </row>
    <row r="15" spans="1:4" x14ac:dyDescent="0.3">
      <c r="A15">
        <f>ROW()-ROW(テーブル13[[#Headers],[№]])</f>
        <v>12</v>
      </c>
    </row>
    <row r="16" spans="1:4" x14ac:dyDescent="0.3">
      <c r="A16">
        <f>ROW()-ROW(テーブル13[[#Headers],[№]])</f>
        <v>13</v>
      </c>
    </row>
    <row r="17" spans="1:1" x14ac:dyDescent="0.3">
      <c r="A17">
        <f>ROW()-ROW(テーブル13[[#Headers],[№]])</f>
        <v>14</v>
      </c>
    </row>
    <row r="18" spans="1:1" x14ac:dyDescent="0.3">
      <c r="A18">
        <f>ROW()-ROW(テーブル13[[#Headers],[№]])</f>
        <v>15</v>
      </c>
    </row>
    <row r="19" spans="1:1" x14ac:dyDescent="0.3">
      <c r="A19">
        <f>ROW()-ROW(テーブル13[[#Headers],[№]])</f>
        <v>16</v>
      </c>
    </row>
    <row r="20" spans="1:1" x14ac:dyDescent="0.3">
      <c r="A20">
        <f>ROW()-ROW(テーブル13[[#Headers],[№]])</f>
        <v>17</v>
      </c>
    </row>
    <row r="21" spans="1:1" x14ac:dyDescent="0.3">
      <c r="A21">
        <f>ROW()-ROW(テーブル13[[#Headers],[№]])</f>
        <v>18</v>
      </c>
    </row>
    <row r="22" spans="1:1" x14ac:dyDescent="0.3">
      <c r="A22">
        <f>ROW()-ROW(テーブル13[[#Headers],[№]])</f>
        <v>19</v>
      </c>
    </row>
    <row r="23" spans="1:1" x14ac:dyDescent="0.3">
      <c r="A23">
        <f>ROW()-ROW(テーブル13[[#Headers],[№]])</f>
        <v>20</v>
      </c>
    </row>
    <row r="24" spans="1:1" x14ac:dyDescent="0.3">
      <c r="A24">
        <f>ROW()-ROW(テーブル13[[#Headers],[№]])</f>
        <v>21</v>
      </c>
    </row>
    <row r="25" spans="1:1" x14ac:dyDescent="0.3">
      <c r="A25">
        <f>ROW()-ROW(テーブル13[[#Headers],[№]])</f>
        <v>22</v>
      </c>
    </row>
    <row r="26" spans="1:1" x14ac:dyDescent="0.3">
      <c r="A26">
        <f>ROW()-ROW(テーブル13[[#Headers],[№]])</f>
        <v>23</v>
      </c>
    </row>
    <row r="27" spans="1:1" x14ac:dyDescent="0.3">
      <c r="A27">
        <f>ROW()-ROW(テーブル13[[#Headers],[№]])</f>
        <v>24</v>
      </c>
    </row>
    <row r="28" spans="1:1" x14ac:dyDescent="0.3">
      <c r="A28">
        <f>ROW()-ROW(テーブル13[[#Headers],[№]])</f>
        <v>25</v>
      </c>
    </row>
    <row r="29" spans="1:1" x14ac:dyDescent="0.3">
      <c r="A29">
        <f>ROW()-ROW(テーブル13[[#Headers],[№]])</f>
        <v>26</v>
      </c>
    </row>
    <row r="30" spans="1:1" x14ac:dyDescent="0.3">
      <c r="A30">
        <f>ROW()-ROW(テーブル13[[#Headers],[№]])</f>
        <v>27</v>
      </c>
    </row>
    <row r="31" spans="1:1" x14ac:dyDescent="0.3">
      <c r="A31">
        <f>ROW()-ROW(テーブル13[[#Headers],[№]])</f>
        <v>28</v>
      </c>
    </row>
    <row r="32" spans="1:1" x14ac:dyDescent="0.3">
      <c r="A32">
        <f>ROW()-ROW(テーブル13[[#Headers],[№]])</f>
        <v>29</v>
      </c>
    </row>
    <row r="33" spans="1:1" x14ac:dyDescent="0.3">
      <c r="A33">
        <f>ROW()-ROW(テーブル13[[#Headers],[№]])</f>
        <v>30</v>
      </c>
    </row>
    <row r="34" spans="1:1" x14ac:dyDescent="0.3">
      <c r="A34">
        <f>ROW()-ROW(テーブル13[[#Headers],[№]])</f>
        <v>31</v>
      </c>
    </row>
    <row r="35" spans="1:1" x14ac:dyDescent="0.3">
      <c r="A35">
        <f>ROW()-ROW(テーブル13[[#Headers],[№]])</f>
        <v>32</v>
      </c>
    </row>
    <row r="36" spans="1:1" x14ac:dyDescent="0.3">
      <c r="A36">
        <f>ROW()-ROW(テーブル13[[#Headers],[№]])</f>
        <v>33</v>
      </c>
    </row>
    <row r="37" spans="1:1" x14ac:dyDescent="0.3">
      <c r="A37">
        <f>ROW()-ROW(テーブル13[[#Headers],[№]])</f>
        <v>34</v>
      </c>
    </row>
    <row r="38" spans="1:1" x14ac:dyDescent="0.3">
      <c r="A38">
        <f>ROW()-ROW(テーブル13[[#Headers],[№]])</f>
        <v>35</v>
      </c>
    </row>
    <row r="39" spans="1:1" x14ac:dyDescent="0.3">
      <c r="A39">
        <f>ROW()-ROW(テーブル13[[#Headers],[№]])</f>
        <v>36</v>
      </c>
    </row>
    <row r="40" spans="1:1" x14ac:dyDescent="0.3">
      <c r="A40">
        <f>ROW()-ROW(テーブル13[[#Headers],[№]])</f>
        <v>37</v>
      </c>
    </row>
    <row r="41" spans="1:1" x14ac:dyDescent="0.3">
      <c r="A41">
        <f>ROW()-ROW(テーブル13[[#Headers],[№]])</f>
        <v>38</v>
      </c>
    </row>
    <row r="42" spans="1:1" x14ac:dyDescent="0.3">
      <c r="A42">
        <f>ROW()-ROW(テーブル13[[#Headers],[№]])</f>
        <v>39</v>
      </c>
    </row>
    <row r="43" spans="1:1" x14ac:dyDescent="0.3">
      <c r="A43">
        <f>ROW()-ROW(テーブル13[[#Headers],[№]])</f>
        <v>40</v>
      </c>
    </row>
    <row r="44" spans="1:1" x14ac:dyDescent="0.3">
      <c r="A44">
        <f>ROW()-ROW(テーブル13[[#Headers],[№]])</f>
        <v>41</v>
      </c>
    </row>
    <row r="45" spans="1:1" x14ac:dyDescent="0.3">
      <c r="A45">
        <f>ROW()-ROW(テーブル13[[#Headers],[№]])</f>
        <v>42</v>
      </c>
    </row>
    <row r="46" spans="1:1" x14ac:dyDescent="0.3">
      <c r="A46">
        <f>ROW()-ROW(テーブル13[[#Headers],[№]])</f>
        <v>43</v>
      </c>
    </row>
    <row r="47" spans="1:1" x14ac:dyDescent="0.3">
      <c r="A47">
        <f>ROW()-ROW(テーブル13[[#Headers],[№]])</f>
        <v>44</v>
      </c>
    </row>
    <row r="48" spans="1:1" x14ac:dyDescent="0.3">
      <c r="A48">
        <f>ROW()-ROW(テーブル13[[#Headers],[№]])</f>
        <v>45</v>
      </c>
    </row>
    <row r="49" spans="1:1" x14ac:dyDescent="0.3">
      <c r="A49">
        <f>ROW()-ROW(テーブル13[[#Headers],[№]])</f>
        <v>46</v>
      </c>
    </row>
    <row r="50" spans="1:1" x14ac:dyDescent="0.3">
      <c r="A50">
        <f>ROW()-ROW(テーブル13[[#Headers],[№]])</f>
        <v>47</v>
      </c>
    </row>
    <row r="51" spans="1:1" x14ac:dyDescent="0.3">
      <c r="A51">
        <f>ROW()-ROW(テーブル13[[#Headers],[№]])</f>
        <v>48</v>
      </c>
    </row>
    <row r="52" spans="1:1" x14ac:dyDescent="0.3">
      <c r="A52">
        <f>ROW()-ROW(テーブル13[[#Headers],[№]])</f>
        <v>49</v>
      </c>
    </row>
    <row r="53" spans="1:1" x14ac:dyDescent="0.3">
      <c r="A53">
        <f>ROW()-ROW(テーブル13[[#Headers],[№]])</f>
        <v>50</v>
      </c>
    </row>
  </sheetData>
  <phoneticPr fontId="2"/>
  <dataValidations count="1">
    <dataValidation type="list" allowBlank="1" showInputMessage="1" showErrorMessage="1" sqref="D4:D53" xr:uid="{4369E10E-0F89-41F0-A925-FAF8785F21A9}">
      <formula1>商品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EB9A5-F36F-4430-96EB-4B0BF63FC91C}">
  <sheetPr codeName="Sheet3"/>
  <dimension ref="A1:F33"/>
  <sheetViews>
    <sheetView showGridLines="0" workbookViewId="0">
      <selection activeCell="D11" sqref="D11"/>
    </sheetView>
  </sheetViews>
  <sheetFormatPr defaultRowHeight="15" x14ac:dyDescent="0.3"/>
  <cols>
    <col min="1" max="1" width="5.36328125" customWidth="1"/>
    <col min="2" max="2" width="14.81640625" bestFit="1" customWidth="1"/>
    <col min="3" max="3" width="30.36328125" customWidth="1"/>
    <col min="4" max="6" width="14.36328125" customWidth="1"/>
  </cols>
  <sheetData>
    <row r="1" spans="1:6" ht="27" x14ac:dyDescent="0.3">
      <c r="A1" s="41" t="s">
        <v>98</v>
      </c>
      <c r="B1" s="41"/>
      <c r="C1" s="41"/>
      <c r="D1" s="41"/>
      <c r="E1" s="41"/>
      <c r="F1" s="41"/>
    </row>
    <row r="3" spans="1:6" s="42" customFormat="1" x14ac:dyDescent="0.3">
      <c r="A3" s="42" t="s">
        <v>41</v>
      </c>
      <c r="B3" s="42" t="s">
        <v>100</v>
      </c>
      <c r="C3" s="42" t="s">
        <v>101</v>
      </c>
      <c r="D3" s="42" t="s">
        <v>79</v>
      </c>
      <c r="E3" s="42" t="s">
        <v>80</v>
      </c>
      <c r="F3" s="42" t="s">
        <v>99</v>
      </c>
    </row>
    <row r="4" spans="1:6" x14ac:dyDescent="0.3">
      <c r="A4">
        <f>ROW()-ROW(テーブル1[[#Headers],[№]])</f>
        <v>1</v>
      </c>
    </row>
    <row r="5" spans="1:6" x14ac:dyDescent="0.3">
      <c r="A5">
        <v>2</v>
      </c>
    </row>
    <row r="6" spans="1:6" x14ac:dyDescent="0.3">
      <c r="A6">
        <v>3</v>
      </c>
    </row>
    <row r="7" spans="1:6" x14ac:dyDescent="0.3">
      <c r="A7">
        <v>4</v>
      </c>
    </row>
    <row r="8" spans="1:6" x14ac:dyDescent="0.3">
      <c r="A8">
        <v>5</v>
      </c>
    </row>
    <row r="9" spans="1:6" x14ac:dyDescent="0.3">
      <c r="A9">
        <v>6</v>
      </c>
    </row>
    <row r="10" spans="1:6" x14ac:dyDescent="0.3">
      <c r="A10">
        <v>7</v>
      </c>
    </row>
    <row r="11" spans="1:6" x14ac:dyDescent="0.3">
      <c r="A11">
        <v>8</v>
      </c>
    </row>
    <row r="12" spans="1:6" x14ac:dyDescent="0.3">
      <c r="A12">
        <v>9</v>
      </c>
    </row>
    <row r="13" spans="1:6" x14ac:dyDescent="0.3">
      <c r="A13">
        <v>10</v>
      </c>
    </row>
    <row r="14" spans="1:6" x14ac:dyDescent="0.3">
      <c r="A14">
        <v>11</v>
      </c>
    </row>
    <row r="15" spans="1:6" x14ac:dyDescent="0.3">
      <c r="A15">
        <v>12</v>
      </c>
    </row>
    <row r="16" spans="1:6" x14ac:dyDescent="0.3">
      <c r="A16">
        <v>13</v>
      </c>
    </row>
    <row r="17" spans="1:1" x14ac:dyDescent="0.3">
      <c r="A17">
        <v>14</v>
      </c>
    </row>
    <row r="18" spans="1:1" x14ac:dyDescent="0.3">
      <c r="A18">
        <v>15</v>
      </c>
    </row>
    <row r="19" spans="1:1" x14ac:dyDescent="0.3">
      <c r="A19">
        <v>16</v>
      </c>
    </row>
    <row r="20" spans="1:1" x14ac:dyDescent="0.3">
      <c r="A20">
        <v>17</v>
      </c>
    </row>
    <row r="21" spans="1:1" x14ac:dyDescent="0.3">
      <c r="A21">
        <v>18</v>
      </c>
    </row>
    <row r="22" spans="1:1" x14ac:dyDescent="0.3">
      <c r="A22">
        <v>19</v>
      </c>
    </row>
    <row r="23" spans="1:1" x14ac:dyDescent="0.3">
      <c r="A23">
        <v>20</v>
      </c>
    </row>
    <row r="24" spans="1:1" x14ac:dyDescent="0.3">
      <c r="A24">
        <v>21</v>
      </c>
    </row>
    <row r="25" spans="1:1" x14ac:dyDescent="0.3">
      <c r="A25">
        <v>22</v>
      </c>
    </row>
    <row r="26" spans="1:1" x14ac:dyDescent="0.3">
      <c r="A26">
        <v>23</v>
      </c>
    </row>
    <row r="27" spans="1:1" x14ac:dyDescent="0.3">
      <c r="A27">
        <v>24</v>
      </c>
    </row>
    <row r="28" spans="1:1" x14ac:dyDescent="0.3">
      <c r="A28">
        <v>25</v>
      </c>
    </row>
    <row r="29" spans="1:1" x14ac:dyDescent="0.3">
      <c r="A29">
        <v>26</v>
      </c>
    </row>
    <row r="30" spans="1:1" x14ac:dyDescent="0.3">
      <c r="A30">
        <v>27</v>
      </c>
    </row>
    <row r="31" spans="1:1" x14ac:dyDescent="0.3">
      <c r="A31">
        <v>28</v>
      </c>
    </row>
    <row r="32" spans="1:1" x14ac:dyDescent="0.3">
      <c r="A32">
        <v>29</v>
      </c>
    </row>
    <row r="33" spans="1:1" x14ac:dyDescent="0.3">
      <c r="A33">
        <v>30</v>
      </c>
    </row>
  </sheetData>
  <phoneticPr fontId="2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7EF8-FB50-4D20-B588-9186EE4E8C39}">
  <dimension ref="A1:R1"/>
  <sheetViews>
    <sheetView workbookViewId="0">
      <selection activeCell="F8" sqref="F8"/>
    </sheetView>
  </sheetViews>
  <sheetFormatPr defaultRowHeight="15" x14ac:dyDescent="0.3"/>
  <cols>
    <col min="2" max="2" width="8.7265625" style="63"/>
    <col min="4" max="4" width="8.7265625" style="63"/>
    <col min="11" max="13" width="8.7265625" style="63"/>
  </cols>
  <sheetData>
    <row r="1" spans="1:18" x14ac:dyDescent="0.3">
      <c r="A1" t="s">
        <v>51</v>
      </c>
      <c r="B1" s="63" t="s">
        <v>52</v>
      </c>
      <c r="C1" t="s">
        <v>53</v>
      </c>
      <c r="D1" s="63" t="s">
        <v>54</v>
      </c>
      <c r="E1" t="s">
        <v>55</v>
      </c>
      <c r="F1" t="s">
        <v>56</v>
      </c>
      <c r="G1" t="s">
        <v>57</v>
      </c>
      <c r="H1" t="s">
        <v>58</v>
      </c>
      <c r="I1" t="s">
        <v>59</v>
      </c>
      <c r="J1" t="s">
        <v>60</v>
      </c>
      <c r="K1" s="63" t="s">
        <v>61</v>
      </c>
      <c r="L1" s="63" t="s">
        <v>62</v>
      </c>
      <c r="M1" s="63" t="s">
        <v>63</v>
      </c>
      <c r="N1" t="s">
        <v>64</v>
      </c>
      <c r="O1" t="s">
        <v>65</v>
      </c>
      <c r="P1" t="s">
        <v>66</v>
      </c>
      <c r="Q1" t="s">
        <v>67</v>
      </c>
      <c r="R1" t="s">
        <v>68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B47C-734B-42CB-AB59-56C19BB30C1B}">
  <sheetPr codeName="Sheet2"/>
  <dimension ref="A2:E5"/>
  <sheetViews>
    <sheetView workbookViewId="0">
      <selection activeCell="E2" sqref="E2"/>
    </sheetView>
  </sheetViews>
  <sheetFormatPr defaultRowHeight="15" x14ac:dyDescent="0.3"/>
  <cols>
    <col min="3" max="3" width="17.90625" bestFit="1" customWidth="1"/>
    <col min="5" max="5" width="8.7265625" style="107"/>
  </cols>
  <sheetData>
    <row r="2" spans="1:5" x14ac:dyDescent="0.3">
      <c r="A2" t="s">
        <v>19</v>
      </c>
      <c r="C2" t="s">
        <v>84</v>
      </c>
      <c r="E2" s="107" t="s">
        <v>107</v>
      </c>
    </row>
    <row r="3" spans="1:5" x14ac:dyDescent="0.3">
      <c r="A3" t="s">
        <v>17</v>
      </c>
      <c r="C3" s="72">
        <f ca="1">IF(DAY(TODAY())&lt;6,DATE(YEAR(NOW()),MONTH(NOW()),15),DATE(YEAR(NOW()),MONTH(NOW())+1,15))</f>
        <v>46006</v>
      </c>
      <c r="E3" s="107" t="s">
        <v>112</v>
      </c>
    </row>
    <row r="4" spans="1:5" x14ac:dyDescent="0.3">
      <c r="A4" t="s">
        <v>18</v>
      </c>
      <c r="C4" s="72">
        <f ca="1">DATE(YEAR(C3),MONTH(C3)+1,15)</f>
        <v>46037</v>
      </c>
      <c r="E4" s="107" t="s">
        <v>113</v>
      </c>
    </row>
    <row r="5" spans="1:5" x14ac:dyDescent="0.3">
      <c r="C5" s="72">
        <f ca="1">DATE(YEAR(C4),MONTH(C4)+1,15)</f>
        <v>46068</v>
      </c>
      <c r="E5" s="107" t="s">
        <v>114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72a24c-c8f5-4a48-aebb-253caf3d18db" xsi:nil="true"/>
    <lcf76f155ced4ddcb4097134ff3c332f xmlns="8fcca8fd-9b97-4f1c-a16b-58846aaa1a6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0F9414EF7AFAA4FB69ABE66BEA0F77B" ma:contentTypeVersion="15" ma:contentTypeDescription="新しいドキュメントを作成します。" ma:contentTypeScope="" ma:versionID="8bdfab3064d5ee2841afbbfeb4f3e354">
  <xsd:schema xmlns:xsd="http://www.w3.org/2001/XMLSchema" xmlns:xs="http://www.w3.org/2001/XMLSchema" xmlns:p="http://schemas.microsoft.com/office/2006/metadata/properties" xmlns:ns2="8fcca8fd-9b97-4f1c-a16b-58846aaa1a6c" xmlns:ns3="f472a24c-c8f5-4a48-aebb-253caf3d18db" targetNamespace="http://schemas.microsoft.com/office/2006/metadata/properties" ma:root="true" ma:fieldsID="4178025ea6d3c9bdc0a7f0ce06400b61" ns2:_="" ns3:_="">
    <xsd:import namespace="8fcca8fd-9b97-4f1c-a16b-58846aaa1a6c"/>
    <xsd:import namespace="f472a24c-c8f5-4a48-aebb-253caf3d1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cca8fd-9b97-4f1c-a16b-58846aaa1a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ce391acf-b2a8-4a1c-9c03-161b1cee91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2a24c-c8f5-4a48-aebb-253caf3d18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472e77b-0211-48fd-b1b1-7057ca228e1f}" ma:internalName="TaxCatchAll" ma:showField="CatchAllData" ma:web="f472a24c-c8f5-4a48-aebb-253caf3d1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35E7DC-77C3-482C-931C-C573024A80E4}">
  <ds:schemaRefs>
    <ds:schemaRef ds:uri="http://purl.org/dc/dcmitype/"/>
    <ds:schemaRef ds:uri="http://purl.org/dc/terms/"/>
    <ds:schemaRef ds:uri="8fcca8fd-9b97-4f1c-a16b-58846aaa1a6c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f472a24c-c8f5-4a48-aebb-253caf3d18d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26B59D3-A008-4F21-88B2-62536ECB17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CD2F73-4BF3-4403-BD29-9FB3373F6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cca8fd-9b97-4f1c-a16b-58846aaa1a6c"/>
    <ds:schemaRef ds:uri="f472a24c-c8f5-4a48-aebb-253caf3d1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863f5d6-4760-4589-be9c-42f82e075739}" enabled="0" method="" siteId="{4863f5d6-4760-4589-be9c-42f82e0757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記入例</vt:lpstr>
      <vt:lpstr>ちょこ学・ちょこ学Plus申込書</vt:lpstr>
      <vt:lpstr>eラーニング申込書</vt:lpstr>
      <vt:lpstr>申込名簿</vt:lpstr>
      <vt:lpstr>申込名簿00</vt:lpstr>
      <vt:lpstr>Sheet1</vt:lpstr>
      <vt:lpstr>Sheet2</vt:lpstr>
      <vt:lpstr>eラーニング申込書!Print_Area</vt:lpstr>
      <vt:lpstr>ちょこ学・ちょこ学Plus申込書!Print_Area</vt:lpstr>
      <vt:lpstr>記入例!Print_Area</vt:lpstr>
      <vt:lpstr>プラン</vt:lpstr>
      <vt:lpstr>開始月</vt:lpstr>
      <vt:lpstr>商品</vt:lpstr>
    </vt:vector>
  </TitlesOfParts>
  <Company>Panasonic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全社標準PC</dc:creator>
  <cp:lastModifiedBy>Okuda Yoshiko (奥田 淑子)</cp:lastModifiedBy>
  <cp:lastPrinted>2025-11-26T04:26:20Z</cp:lastPrinted>
  <dcterms:created xsi:type="dcterms:W3CDTF">2023-06-07T06:11:03Z</dcterms:created>
  <dcterms:modified xsi:type="dcterms:W3CDTF">2025-11-26T04:35:36Z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0x010100D0F9414EF7AFAA4FB69ABE66BEA0F77B</vt:lpwstr>
  </property>
  <property fmtid="{D5CDD505-2E9C-101B-9397-08002B2CF9AE}" pid="3" name="MediaServiceImageTags">
    <vt:lpwstr/>
  </property>
</Properties>
</file>